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romstadgolfklubb-my.sharepoint.com/personal/klubbchef_stdgk_se/Documents/Skrivbordet/"/>
    </mc:Choice>
  </mc:AlternateContent>
  <xr:revisionPtr revIDLastSave="0" documentId="8_{BC842F21-AC6E-435C-9703-4DAA7E85B7D9}" xr6:coauthVersionLast="47" xr6:coauthVersionMax="47" xr10:uidLastSave="{00000000-0000-0000-0000-000000000000}"/>
  <bookViews>
    <workbookView xWindow="-108" yWindow="-108" windowWidth="23256" windowHeight="12456" xr2:uid="{E8B85704-59B7-4C13-8E76-5C6E02574153}"/>
  </bookViews>
  <sheets>
    <sheet name="Lag" sheetId="1" r:id="rId1"/>
    <sheet name="Brutto" sheetId="2" r:id="rId2"/>
    <sheet name="Klass A" sheetId="3" r:id="rId3"/>
    <sheet name="Klass B" sheetId="4" r:id="rId4"/>
    <sheet name="Sheet2" sheetId="7" r:id="rId5"/>
    <sheet name="Sheet1" sheetId="6" r:id="rId6"/>
  </sheets>
  <definedNames>
    <definedName name="_xlnm._FilterDatabase" localSheetId="1" hidden="1">Brutto!$B$12:$I$49</definedName>
    <definedName name="_xlnm._FilterDatabase" localSheetId="2" hidden="1">'Klass A'!$B$6:$I$59</definedName>
    <definedName name="_xlnm._FilterDatabase" localSheetId="3" hidden="1">'Klass B'!$A$4:$I$57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5" i="2" l="1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U55" i="3" a="1"/>
  <c r="I26" i="3"/>
  <c r="I21" i="4"/>
  <c r="I23" i="4"/>
  <c r="I14" i="4"/>
  <c r="I13" i="4"/>
  <c r="I28" i="2"/>
  <c r="I36" i="2"/>
  <c r="I40" i="2"/>
  <c r="I41" i="2"/>
  <c r="I44" i="2"/>
  <c r="I13" i="2"/>
  <c r="I16" i="2"/>
  <c r="I15" i="2"/>
  <c r="I17" i="2"/>
  <c r="I14" i="2"/>
  <c r="I18" i="2"/>
  <c r="I21" i="2"/>
  <c r="I23" i="2"/>
  <c r="I26" i="2"/>
  <c r="I27" i="2"/>
  <c r="I19" i="2"/>
  <c r="I29" i="2"/>
  <c r="I31" i="2"/>
  <c r="I32" i="2"/>
  <c r="I33" i="2"/>
  <c r="I34" i="2"/>
  <c r="I35" i="2"/>
  <c r="I25" i="2"/>
  <c r="I37" i="2"/>
  <c r="I38" i="2"/>
  <c r="I39" i="2"/>
  <c r="I42" i="2"/>
  <c r="I43" i="2"/>
  <c r="I30" i="2"/>
  <c r="I20" i="2"/>
  <c r="I22" i="2"/>
  <c r="I24" i="2"/>
  <c r="R39" i="2"/>
  <c r="R44" i="2"/>
  <c r="R36" i="2"/>
  <c r="R47" i="2"/>
  <c r="R41" i="2"/>
  <c r="R42" i="2"/>
  <c r="R43" i="2"/>
  <c r="R45" i="2"/>
  <c r="R48" i="2"/>
  <c r="R37" i="2"/>
  <c r="R38" i="2"/>
  <c r="R40" i="2"/>
  <c r="R49" i="2"/>
  <c r="R46" i="2"/>
  <c r="R35" i="2"/>
  <c r="I29" i="3"/>
  <c r="I10" i="3"/>
  <c r="I34" i="3"/>
  <c r="L9" i="1"/>
  <c r="I19" i="4"/>
  <c r="I8" i="4"/>
  <c r="I22" i="4"/>
  <c r="I9" i="4"/>
  <c r="I26" i="4"/>
  <c r="I24" i="4"/>
  <c r="I16" i="4"/>
  <c r="I11" i="4"/>
  <c r="I18" i="4"/>
  <c r="I20" i="4"/>
  <c r="I5" i="4"/>
  <c r="I27" i="4"/>
  <c r="I12" i="4"/>
  <c r="I36" i="4"/>
  <c r="I34" i="4"/>
  <c r="I28" i="4"/>
  <c r="I25" i="4"/>
  <c r="I32" i="4"/>
  <c r="I38" i="4"/>
  <c r="I30" i="4"/>
  <c r="I15" i="4"/>
  <c r="I43" i="4"/>
  <c r="I44" i="4"/>
  <c r="I42" i="4"/>
  <c r="I45" i="4"/>
  <c r="I35" i="4"/>
  <c r="I7" i="4"/>
  <c r="I41" i="4"/>
  <c r="I46" i="4"/>
  <c r="I33" i="4"/>
  <c r="I10" i="4"/>
  <c r="I29" i="4"/>
  <c r="I37" i="4"/>
  <c r="I47" i="4"/>
  <c r="I48" i="4"/>
  <c r="I6" i="4"/>
  <c r="I7" i="3"/>
  <c r="I20" i="3"/>
  <c r="I22" i="3"/>
  <c r="I9" i="3"/>
  <c r="I8" i="3"/>
  <c r="I17" i="3"/>
  <c r="I21" i="3"/>
  <c r="I11" i="3"/>
  <c r="I32" i="3"/>
  <c r="I13" i="3"/>
  <c r="I38" i="3"/>
  <c r="I14" i="3"/>
  <c r="I16" i="3"/>
  <c r="I19" i="3"/>
  <c r="I28" i="3"/>
  <c r="I31" i="3"/>
  <c r="I33" i="3"/>
  <c r="I15" i="3"/>
  <c r="I39" i="3"/>
  <c r="I18" i="3"/>
  <c r="I23" i="3"/>
  <c r="I27" i="3"/>
  <c r="I36" i="3"/>
  <c r="I37" i="3"/>
  <c r="I24" i="3"/>
  <c r="I25" i="3"/>
  <c r="I30" i="3"/>
  <c r="I35" i="3"/>
  <c r="I12" i="3"/>
  <c r="I48" i="2"/>
  <c r="I49" i="2"/>
  <c r="I46" i="2"/>
  <c r="I47" i="2"/>
  <c r="I45" i="2"/>
  <c r="G50" i="2"/>
  <c r="H50" i="2"/>
  <c r="E49" i="4"/>
  <c r="F49" i="4"/>
  <c r="G49" i="4"/>
  <c r="H49" i="4"/>
  <c r="D49" i="4"/>
  <c r="M10" i="1"/>
  <c r="M12" i="1"/>
  <c r="M8" i="1"/>
  <c r="M9" i="1"/>
  <c r="M11" i="1"/>
  <c r="L10" i="1"/>
  <c r="L12" i="1"/>
  <c r="L8" i="1"/>
  <c r="L11" i="1"/>
  <c r="I50" i="2" l="1" a="1"/>
  <c r="L37" i="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<sst xmlns="http://schemas.openxmlformats.org/spreadsheetml/2006/main" count="1101" uniqueCount="252">
  <si>
    <t>RESULTAT.   LAG.   3 Delt. / Klass  A  +  3 Delt. / Klass  B.</t>
  </si>
  <si>
    <t>Score.</t>
  </si>
  <si>
    <t>Poäng.</t>
  </si>
  <si>
    <t>Klubb.</t>
  </si>
  <si>
    <t>Strömstad</t>
  </si>
  <si>
    <t>Fjällbacka</t>
  </si>
  <si>
    <t>Sotenäs</t>
  </si>
  <si>
    <t>Torreby</t>
  </si>
  <si>
    <t>Total</t>
  </si>
  <si>
    <t>Poäng</t>
  </si>
  <si>
    <t>Torreby  Gk</t>
  </si>
  <si>
    <t>Sotenäs  Gk</t>
  </si>
  <si>
    <t>Anm.</t>
  </si>
  <si>
    <t xml:space="preserve">   Av seriens fem tävlingar tas resultaten från samtliga med i slutresultatet.</t>
  </si>
  <si>
    <t xml:space="preserve">    Herrar  Gul. / Damer  Röd.</t>
  </si>
  <si>
    <t>Herre / Dam</t>
  </si>
  <si>
    <t>Anm:</t>
  </si>
  <si>
    <t>Av seriens fem tävlingar får resultat, ( platspoäng ) från högst tre tas med</t>
  </si>
  <si>
    <t>i den slutliga sammanställningen.</t>
  </si>
  <si>
    <t>Fjällbacka Golfklubb</t>
  </si>
  <si>
    <t>Strömstad Golfklubb</t>
  </si>
  <si>
    <t>Sotenäs Golfklubb</t>
  </si>
  <si>
    <t>Namn</t>
  </si>
  <si>
    <t>Klubbnamn</t>
  </si>
  <si>
    <t>SHCP</t>
  </si>
  <si>
    <t>Till par</t>
  </si>
  <si>
    <t>Resultat</t>
  </si>
  <si>
    <t>Jonas  Eriksson</t>
  </si>
  <si>
    <t>Torreby Golfklubb</t>
  </si>
  <si>
    <t>Sven-Gunnar  Jacobson</t>
  </si>
  <si>
    <t>1</t>
  </si>
  <si>
    <t>+1</t>
  </si>
  <si>
    <t>71</t>
  </si>
  <si>
    <t>2</t>
  </si>
  <si>
    <t>+3</t>
  </si>
  <si>
    <t>3</t>
  </si>
  <si>
    <t>4</t>
  </si>
  <si>
    <t>+4</t>
  </si>
  <si>
    <t>5</t>
  </si>
  <si>
    <t>6</t>
  </si>
  <si>
    <t>7</t>
  </si>
  <si>
    <t>+6</t>
  </si>
  <si>
    <t>8</t>
  </si>
  <si>
    <t>9</t>
  </si>
  <si>
    <t>10</t>
  </si>
  <si>
    <t>11</t>
  </si>
  <si>
    <t>12</t>
  </si>
  <si>
    <t>13</t>
  </si>
  <si>
    <t>14</t>
  </si>
  <si>
    <t>15</t>
  </si>
  <si>
    <t>-1</t>
  </si>
  <si>
    <t>69</t>
  </si>
  <si>
    <t/>
  </si>
  <si>
    <t>+2</t>
  </si>
  <si>
    <t>Peter  Pettersson</t>
  </si>
  <si>
    <t>Ingegerd  Lundh</t>
  </si>
  <si>
    <t>tee</t>
  </si>
  <si>
    <t>g</t>
  </si>
  <si>
    <t>r</t>
  </si>
  <si>
    <t>67</t>
  </si>
  <si>
    <t>-2</t>
  </si>
  <si>
    <t>70</t>
  </si>
  <si>
    <t>Par</t>
  </si>
  <si>
    <t>Terje  Lillenes</t>
  </si>
  <si>
    <t>poäng</t>
  </si>
  <si>
    <t>summa</t>
  </si>
  <si>
    <t>Jan  Åsberg</t>
  </si>
  <si>
    <t>-4</t>
  </si>
  <si>
    <t>Mari-Anne  Olsson</t>
  </si>
  <si>
    <t>Bertil  Blomqvist</t>
  </si>
  <si>
    <t>Bengt  Henriksson</t>
  </si>
  <si>
    <t>Christina  Guldbrand</t>
  </si>
  <si>
    <t>NR</t>
  </si>
  <si>
    <t>NAMN</t>
  </si>
  <si>
    <t>KLUBB</t>
  </si>
  <si>
    <t>Klubb</t>
  </si>
  <si>
    <t>Placering</t>
  </si>
  <si>
    <t>placering</t>
  </si>
  <si>
    <t>Herrar/Damer       Klass  B     ( Hcp  24-  )</t>
  </si>
  <si>
    <t>Summa de 3 bästa</t>
  </si>
  <si>
    <t xml:space="preserve"> BRUTTO  KLASS.</t>
  </si>
  <si>
    <t>Hans  Lundberg</t>
  </si>
  <si>
    <t>-9</t>
  </si>
  <si>
    <t>62</t>
  </si>
  <si>
    <t>Holma Stångenäs Golf</t>
  </si>
  <si>
    <t>Fjällbacka A klass</t>
  </si>
  <si>
    <t>Fjällbacka  B Klass</t>
  </si>
  <si>
    <t>Gunnel  Blomqvist</t>
  </si>
  <si>
    <t>Nolhotten.     Lagmästare.  2025.</t>
  </si>
  <si>
    <t>Holma</t>
  </si>
  <si>
    <t>Plats</t>
  </si>
  <si>
    <t>Spelarstatus</t>
  </si>
  <si>
    <t>Sär</t>
  </si>
  <si>
    <t>Anna  Falkenberg</t>
  </si>
  <si>
    <t>Amatör</t>
  </si>
  <si>
    <t>24</t>
  </si>
  <si>
    <t>-12</t>
  </si>
  <si>
    <t>59</t>
  </si>
  <si>
    <t>Bo  Bjelke</t>
  </si>
  <si>
    <t>Lennart  Ström</t>
  </si>
  <si>
    <t>Kungsbacka Golfklubb</t>
  </si>
  <si>
    <t>22</t>
  </si>
  <si>
    <t>Åsa  Gustaf-Jansson</t>
  </si>
  <si>
    <t>25</t>
  </si>
  <si>
    <t>72</t>
  </si>
  <si>
    <t>Per-Inge  Gustafsson</t>
  </si>
  <si>
    <t>Per  Gjerstad</t>
  </si>
  <si>
    <t>17</t>
  </si>
  <si>
    <t>Jan  Qvillby</t>
  </si>
  <si>
    <t>73</t>
  </si>
  <si>
    <t>S9</t>
  </si>
  <si>
    <t>Krister  Sjöberg</t>
  </si>
  <si>
    <t>19</t>
  </si>
  <si>
    <t>Jan Birger  Fredriksson</t>
  </si>
  <si>
    <t>23</t>
  </si>
  <si>
    <t>28</t>
  </si>
  <si>
    <t>-11</t>
  </si>
  <si>
    <t>60</t>
  </si>
  <si>
    <t>Ulla  Molander</t>
  </si>
  <si>
    <t>29</t>
  </si>
  <si>
    <t>Arne  Håkansson</t>
  </si>
  <si>
    <t>31</t>
  </si>
  <si>
    <t>Ulla  Grimslätt</t>
  </si>
  <si>
    <t>32</t>
  </si>
  <si>
    <t>Benny  Linderoth</t>
  </si>
  <si>
    <t>Leif  Ström</t>
  </si>
  <si>
    <t>S6</t>
  </si>
  <si>
    <t>Ann-Charlotte  Johansson</t>
  </si>
  <si>
    <t>Hills Golf &amp; Sports Club</t>
  </si>
  <si>
    <t>Mimmi  Claesson</t>
  </si>
  <si>
    <t>38</t>
  </si>
  <si>
    <t>Marie  Sigsfors</t>
  </si>
  <si>
    <t>30</t>
  </si>
  <si>
    <t>Lena  Lingensjö</t>
  </si>
  <si>
    <t>74</t>
  </si>
  <si>
    <t>Marita  Wallenius</t>
  </si>
  <si>
    <t>Eric  Gripseröd</t>
  </si>
  <si>
    <t>26</t>
  </si>
  <si>
    <t>75</t>
  </si>
  <si>
    <t>Birgitta  Arnling</t>
  </si>
  <si>
    <t>36</t>
  </si>
  <si>
    <t>16</t>
  </si>
  <si>
    <t>Per-Ola  Arnling Hedberg</t>
  </si>
  <si>
    <t>18</t>
  </si>
  <si>
    <t>Bertil  Johansson</t>
  </si>
  <si>
    <t>21</t>
  </si>
  <si>
    <t>Maria  Qvillby</t>
  </si>
  <si>
    <t>Tommy  Karlsson</t>
  </si>
  <si>
    <t>Lise-Lotte  Cohlman</t>
  </si>
  <si>
    <t>Inger  Lundberg</t>
  </si>
  <si>
    <t>Christian  Grau</t>
  </si>
  <si>
    <t>+5</t>
  </si>
  <si>
    <t>76</t>
  </si>
  <si>
    <t>27</t>
  </si>
  <si>
    <t>Hans  Lycke</t>
  </si>
  <si>
    <t>Björn  Amby</t>
  </si>
  <si>
    <t>Jan Erik  Åkesson Ypma</t>
  </si>
  <si>
    <t>77</t>
  </si>
  <si>
    <t>34</t>
  </si>
  <si>
    <t>35</t>
  </si>
  <si>
    <t>37</t>
  </si>
  <si>
    <t>Jan Egil  Haga</t>
  </si>
  <si>
    <t>Per  Wikstrand</t>
  </si>
  <si>
    <t>Ove  Brandin</t>
  </si>
  <si>
    <t>Nolhotten  Mästare  2026</t>
  </si>
  <si>
    <t>Nolhotten     2026</t>
  </si>
  <si>
    <t>Nolhotten   2026</t>
  </si>
  <si>
    <t>Sotenäs B Klass</t>
  </si>
  <si>
    <t>Per  Fagerberg</t>
  </si>
  <si>
    <t>Gunilla  Gustafsson</t>
  </si>
  <si>
    <t>Ann-Christin  Rutgersson</t>
  </si>
  <si>
    <t>Ola  Åhlund</t>
  </si>
  <si>
    <t>Ann-Catrin  Frödén</t>
  </si>
  <si>
    <t>Maritha  Johansson</t>
  </si>
  <si>
    <t>Annette  Hars</t>
  </si>
  <si>
    <t>Lars-Erik  Lundin</t>
  </si>
  <si>
    <t>Elisabeth  Olausson-Bjelke</t>
  </si>
  <si>
    <t>Karl-Erik  Karlsson</t>
  </si>
  <si>
    <t>Niri  Sollid</t>
  </si>
  <si>
    <t>Stig  Jerlock</t>
  </si>
  <si>
    <t>Staffan  Rothelius</t>
  </si>
  <si>
    <t>Sotenäs A Klass</t>
  </si>
  <si>
    <t>+7</t>
  </si>
  <si>
    <t>Tomas  Johansson</t>
  </si>
  <si>
    <t>+14</t>
  </si>
  <si>
    <t>Leif  Holmin</t>
  </si>
  <si>
    <t>Gunilla  Lindquist</t>
  </si>
  <si>
    <t>Göran  Hindemark</t>
  </si>
  <si>
    <t>+8</t>
  </si>
  <si>
    <t>Peter Cohlman</t>
  </si>
  <si>
    <t>Christer Desmo</t>
  </si>
  <si>
    <t>Ulf Redemo</t>
  </si>
  <si>
    <t>Strömstad GK</t>
  </si>
  <si>
    <t>Anders Claesson</t>
  </si>
  <si>
    <t>Sotenäs GK</t>
  </si>
  <si>
    <t>Janne Carlsson</t>
  </si>
  <si>
    <t>Håkan Jarlengrip</t>
  </si>
  <si>
    <t>Eva Eriksson</t>
  </si>
  <si>
    <t>Göran Hindemark</t>
  </si>
  <si>
    <t>Thomas Åsehäll</t>
  </si>
  <si>
    <t>Gunnar Saeborg</t>
  </si>
  <si>
    <t>Hans Lundberg</t>
  </si>
  <si>
    <t>Per-Inge Gustafsson</t>
  </si>
  <si>
    <t>Stig Freiholtz</t>
  </si>
  <si>
    <t>Holma GK</t>
  </si>
  <si>
    <t>Marie Molin</t>
  </si>
  <si>
    <t>Öyvind Hauge</t>
  </si>
  <si>
    <t>Kjell Dahlgren</t>
  </si>
  <si>
    <t>Bengt Jillram</t>
  </si>
  <si>
    <t>Anita Karlsson</t>
  </si>
  <si>
    <t>Gunvor Hammargran</t>
  </si>
  <si>
    <t>Jonas Eriksson</t>
  </si>
  <si>
    <t>Ulla Molander</t>
  </si>
  <si>
    <t>Arne Håkansson</t>
  </si>
  <si>
    <t>Mimmi Claesson</t>
  </si>
  <si>
    <t>Ove Brandin</t>
  </si>
  <si>
    <t xml:space="preserve">     Strömstad  Gk</t>
  </si>
  <si>
    <t xml:space="preserve">        Fjällbacka  Gk</t>
  </si>
  <si>
    <t>Fjällbacka GK</t>
  </si>
  <si>
    <t>Per-Inge Gustavsson</t>
  </si>
  <si>
    <t>Marie Qvillby</t>
  </si>
  <si>
    <t>Stgrömstad GK</t>
  </si>
  <si>
    <t>Sven-Gunnar Jacobsson</t>
  </si>
  <si>
    <t>Gunnar Saeberg</t>
  </si>
  <si>
    <t>Terje Lillenes</t>
  </si>
  <si>
    <t>Danielle Giorgini</t>
  </si>
  <si>
    <t>Lisa  A Lindelöf</t>
  </si>
  <si>
    <t>Ann-Christin Rutgersson</t>
  </si>
  <si>
    <t>Birgitta Arnling</t>
  </si>
  <si>
    <t>Marita Johansson</t>
  </si>
  <si>
    <t>Gunnar Hammargren</t>
  </si>
  <si>
    <t>Daniel Giorgini</t>
  </si>
  <si>
    <t>Lisa AMBA Lindelöf</t>
  </si>
  <si>
    <t>Herrar/Damer  Klass  A   Hcp  0  -  23,9)</t>
  </si>
  <si>
    <t xml:space="preserve"> </t>
  </si>
  <si>
    <t>Strömstad A-klass</t>
  </si>
  <si>
    <t>bättre sista 9</t>
  </si>
  <si>
    <t>ok</t>
  </si>
  <si>
    <t>84</t>
  </si>
  <si>
    <t>+13</t>
  </si>
  <si>
    <t>Håkan  Jarlengrip</t>
  </si>
  <si>
    <t>79</t>
  </si>
  <si>
    <t>Thomas  Åsehäll</t>
  </si>
  <si>
    <t>85</t>
  </si>
  <si>
    <t>Peter  Cohlman</t>
  </si>
  <si>
    <t>Bättre sista 3</t>
  </si>
  <si>
    <t>86</t>
  </si>
  <si>
    <t>+15</t>
  </si>
  <si>
    <t>Janne  Carlsson</t>
  </si>
  <si>
    <t>78</t>
  </si>
  <si>
    <t>Christer  Desmo</t>
  </si>
  <si>
    <t>Eva  Eriksson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</si>
</sst>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0" borderId="0" applyBorder="0"/>
  </cellStyleXfs>
  <cellXfs count="43">
    <xf numFmtId="0" fontId="0" fillId="0" borderId="0" xfId="0"/>
    <xf numFmtId="0" fontId="19" fillId="0" borderId="0" xfId="0" applyFont="1"/>
    <xf numFmtId="0" fontId="0" fillId="0" borderId="0" xfId="0" applyAlignment="1">
      <alignment horizontal="left"/>
    </xf>
    <xf numFmtId="0" fontId="14" fillId="0" borderId="0" xfId="0" applyFont="1"/>
    <xf numFmtId="0" fontId="0" fillId="0" borderId="0" xfId="0" applyAlignment="1">
      <alignment horizontal="center"/>
    </xf>
    <xf numFmtId="0" fontId="14" fillId="0" borderId="0" xfId="0" applyFont="1" applyAlignment="1">
      <alignment horizontal="center"/>
    </xf>
    <xf numFmtId="16" fontId="21" fillId="0" borderId="0" xfId="0" applyNumberFormat="1" applyFont="1"/>
    <xf numFmtId="0" fontId="21" fillId="0" borderId="0" xfId="0" applyFont="1"/>
    <xf numFmtId="0" fontId="21" fillId="0" borderId="0" xfId="0" applyFont="1" applyAlignment="1">
      <alignment horizontal="center"/>
    </xf>
    <xf numFmtId="0" fontId="0" fillId="0" borderId="10" xfId="0" applyBorder="1"/>
    <xf numFmtId="0" fontId="22" fillId="0" borderId="0" xfId="0" applyFont="1"/>
    <xf numFmtId="0" fontId="20" fillId="0" borderId="10" xfId="0" applyFont="1" applyBorder="1" applyAlignment="1">
      <alignment horizontal="center"/>
    </xf>
    <xf numFmtId="0" fontId="23" fillId="0" borderId="0" xfId="0" applyFont="1"/>
    <xf numFmtId="0" fontId="20" fillId="0" borderId="10" xfId="0" applyFont="1" applyBorder="1"/>
    <xf numFmtId="0" fontId="16" fillId="0" borderId="10" xfId="0" applyFont="1" applyBorder="1" applyAlignment="1">
      <alignment horizontal="center"/>
    </xf>
    <xf numFmtId="16" fontId="20" fillId="0" borderId="10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0" fontId="16" fillId="0" borderId="12" xfId="0" applyFont="1" applyBorder="1"/>
    <xf numFmtId="0" fontId="20" fillId="0" borderId="0" xfId="0" applyFont="1"/>
    <xf numFmtId="0" fontId="20" fillId="0" borderId="11" xfId="0" applyFont="1" applyBorder="1" applyAlignment="1">
      <alignment horizontal="center"/>
    </xf>
    <xf numFmtId="0" fontId="0" fillId="0" borderId="13" xfId="0" applyBorder="1"/>
    <xf numFmtId="0" fontId="16" fillId="0" borderId="12" xfId="0" applyFont="1" applyBorder="1" applyAlignment="1">
      <alignment horizontal="center"/>
    </xf>
    <xf numFmtId="0" fontId="25" fillId="0" borderId="10" xfId="42" applyFont="1" applyBorder="1"/>
    <xf numFmtId="0" fontId="24" fillId="0" borderId="0" xfId="42"/>
    <xf numFmtId="0" fontId="25" fillId="0" borderId="0" xfId="42" applyFont="1"/>
    <xf numFmtId="0" fontId="26" fillId="0" borderId="0" xfId="42" applyFont="1"/>
    <xf numFmtId="1" fontId="0" fillId="0" borderId="0" xfId="0" applyNumberFormat="1"/>
    <xf numFmtId="1" fontId="24" fillId="0" borderId="0" xfId="42" applyNumberFormat="1"/>
    <xf numFmtId="0" fontId="24" fillId="0" borderId="0" xfId="42" quotePrefix="1"/>
    <xf numFmtId="0" fontId="24" fillId="0" borderId="0" xfId="42" applyAlignment="1">
      <alignment horizontal="left"/>
    </xf>
    <xf numFmtId="0" fontId="27" fillId="0" borderId="10" xfId="42" applyFont="1" applyBorder="1"/>
    <xf numFmtId="0" fontId="25" fillId="0" borderId="0" xfId="0" applyFont="1"/>
    <xf numFmtId="0" fontId="28" fillId="0" borderId="10" xfId="0" applyFont="1" applyBorder="1"/>
    <xf numFmtId="0" fontId="29" fillId="0" borderId="10" xfId="0" applyFont="1" applyBorder="1"/>
    <xf numFmtId="0" fontId="0" fillId="0" borderId="0" xfId="0" applyAlignment="1">
      <alignment horizontal="right"/>
    </xf>
    <xf numFmtId="0" fontId="16" fillId="0" borderId="10" xfId="0" applyFont="1" applyBorder="1"/>
    <xf numFmtId="0" fontId="19" fillId="0" borderId="0" xfId="0" applyFont="1" applyAlignment="1">
      <alignment horizontal="center"/>
    </xf>
    <xf numFmtId="0" fontId="25" fillId="0" borderId="14" xfId="42" applyFont="1" applyBorder="1"/>
    <xf numFmtId="0" fontId="0" fillId="0" borderId="10" xfId="0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8" fillId="0" borderId="14" xfId="0" applyFont="1" applyBorder="1"/>
    <xf numFmtId="0" fontId="20" fillId="0" borderId="14" xfId="0" applyFont="1" applyBorder="1" applyAlignment="1">
      <alignment horizontal="center"/>
    </xf>
  </cellXfs>
  <cellStyles count="43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Normal 2" xfId="42" xr:uid="{BE9BF366-5665-4917-83A8-5CA75DDAC7BC}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9B4E8-0F9D-4CCA-9E1B-4DC96CFA0999}">
  <dimension ref="A2:X14"/>
  <sheetViews>
    <sheetView tabSelected="1" workbookViewId="0">
      <selection activeCell="X14" sqref="X14"/>
    </sheetView>
  </sheetViews>
  <sheetFormatPr defaultRowHeight="14.4" x14ac:dyDescent="0.3"/>
  <cols>
    <col min="1" max="1" width="19" bestFit="1" customWidth="1"/>
    <col min="2" max="2" width="13.44140625" customWidth="1"/>
    <col min="3" max="3" width="11.109375" customWidth="1"/>
    <col min="4" max="4" width="10.88671875" customWidth="1"/>
    <col min="5" max="5" width="9.77734375" customWidth="1"/>
    <col min="6" max="6" width="9.88671875" customWidth="1"/>
    <col min="7" max="7" width="13.5546875" customWidth="1"/>
    <col min="9" max="9" width="9.77734375" bestFit="1" customWidth="1"/>
    <col min="10" max="10" width="9.6640625" customWidth="1"/>
    <col min="11" max="11" width="9.109375" customWidth="1"/>
    <col min="14" max="15" width="9.21875" customWidth="1"/>
    <col min="16" max="16" width="23" bestFit="1" customWidth="1"/>
    <col min="17" max="17" width="21.5546875" bestFit="1" customWidth="1"/>
    <col min="18" max="20" width="9.21875" customWidth="1"/>
    <col min="22" max="22" width="23.44140625" bestFit="1" customWidth="1"/>
    <col min="23" max="23" width="21.77734375" bestFit="1" customWidth="1"/>
  </cols>
  <sheetData>
    <row r="2" spans="1:24" ht="23.4" x14ac:dyDescent="0.45">
      <c r="A2" s="12" t="s">
        <v>88</v>
      </c>
      <c r="B2" s="12"/>
      <c r="C2" s="12">
        <v>2026</v>
      </c>
    </row>
    <row r="3" spans="1:24" ht="23.4" x14ac:dyDescent="0.45">
      <c r="A3" s="12" t="s">
        <v>0</v>
      </c>
      <c r="B3" s="12"/>
      <c r="O3" s="31"/>
      <c r="P3" s="31"/>
      <c r="Q3" s="31"/>
      <c r="R3" s="31"/>
      <c r="U3" s="24"/>
      <c r="V3" s="24"/>
      <c r="W3" s="24"/>
      <c r="X3" s="24"/>
    </row>
    <row r="4" spans="1:24" x14ac:dyDescent="0.3">
      <c r="P4" s="3"/>
      <c r="Q4" s="3"/>
      <c r="R4" s="3"/>
      <c r="U4" s="23"/>
      <c r="V4" s="25"/>
      <c r="W4" s="25"/>
      <c r="X4" s="23"/>
    </row>
    <row r="5" spans="1:24" x14ac:dyDescent="0.3">
      <c r="A5" s="4"/>
      <c r="B5" s="4"/>
      <c r="C5" s="4"/>
      <c r="D5" s="4"/>
      <c r="E5" s="4"/>
      <c r="F5" s="4"/>
      <c r="G5" s="4"/>
      <c r="H5" s="4"/>
      <c r="I5" s="4"/>
      <c r="J5" s="4"/>
      <c r="K5" s="4"/>
      <c r="P5" s="3"/>
      <c r="Q5" s="3"/>
      <c r="R5" s="3"/>
      <c r="U5" s="23"/>
      <c r="V5" s="25"/>
      <c r="W5" s="25"/>
      <c r="X5" s="23"/>
    </row>
    <row r="6" spans="1:24" ht="15.6" x14ac:dyDescent="0.3">
      <c r="A6" s="11" t="s">
        <v>3</v>
      </c>
      <c r="B6" s="11" t="s">
        <v>5</v>
      </c>
      <c r="C6" s="11" t="s">
        <v>5</v>
      </c>
      <c r="D6" s="11" t="s">
        <v>6</v>
      </c>
      <c r="E6" s="11" t="s">
        <v>6</v>
      </c>
      <c r="F6" s="11" t="s">
        <v>4</v>
      </c>
      <c r="G6" s="11" t="s">
        <v>4</v>
      </c>
      <c r="H6" s="11" t="s">
        <v>89</v>
      </c>
      <c r="I6" s="11" t="s">
        <v>89</v>
      </c>
      <c r="J6" s="11" t="s">
        <v>7</v>
      </c>
      <c r="K6" s="11" t="s">
        <v>7</v>
      </c>
      <c r="L6" s="11" t="s">
        <v>1</v>
      </c>
      <c r="M6" s="11" t="s">
        <v>2</v>
      </c>
      <c r="P6" s="3"/>
      <c r="Q6" s="3"/>
      <c r="R6" s="3"/>
      <c r="U6" s="23"/>
      <c r="V6" s="25"/>
      <c r="W6" s="25"/>
      <c r="X6" s="23"/>
    </row>
    <row r="7" spans="1:24" ht="15.6" x14ac:dyDescent="0.3">
      <c r="A7" s="11"/>
      <c r="B7" s="15"/>
      <c r="C7" s="11" t="s">
        <v>64</v>
      </c>
      <c r="D7" s="15"/>
      <c r="E7" s="11" t="s">
        <v>64</v>
      </c>
      <c r="F7" s="15"/>
      <c r="G7" s="11" t="s">
        <v>64</v>
      </c>
      <c r="H7" s="15"/>
      <c r="I7" s="11" t="s">
        <v>64</v>
      </c>
      <c r="J7" s="15"/>
      <c r="K7" s="11" t="s">
        <v>64</v>
      </c>
      <c r="L7" s="11" t="s">
        <v>8</v>
      </c>
      <c r="M7" s="11" t="s">
        <v>8</v>
      </c>
      <c r="P7" s="3"/>
      <c r="Q7" s="3"/>
      <c r="R7" s="3"/>
      <c r="U7" s="23"/>
      <c r="V7" s="25"/>
      <c r="W7" s="25"/>
      <c r="X7" s="23"/>
    </row>
    <row r="8" spans="1:24" ht="15.6" x14ac:dyDescent="0.3">
      <c r="A8" s="11" t="s">
        <v>216</v>
      </c>
      <c r="B8" s="11">
        <v>434</v>
      </c>
      <c r="C8" s="11">
        <v>4</v>
      </c>
      <c r="D8" s="11">
        <v>448</v>
      </c>
      <c r="E8" s="11">
        <v>3.5</v>
      </c>
      <c r="F8" s="11">
        <v>434</v>
      </c>
      <c r="G8" s="11">
        <v>5</v>
      </c>
      <c r="H8" s="11">
        <v>0</v>
      </c>
      <c r="I8" s="11">
        <v>0</v>
      </c>
      <c r="J8" s="11">
        <v>0</v>
      </c>
      <c r="K8" s="11">
        <v>0</v>
      </c>
      <c r="L8" s="11">
        <f>SUM(B8+D8+F8+H8+J8)</f>
        <v>1316</v>
      </c>
      <c r="M8" s="11">
        <f>SUM(C8+E8+G8+I8+K8)</f>
        <v>12.5</v>
      </c>
      <c r="P8" s="3"/>
      <c r="Q8" s="3"/>
      <c r="R8" s="3"/>
      <c r="U8" s="23"/>
      <c r="V8" s="23"/>
      <c r="W8" s="23"/>
      <c r="X8" s="23"/>
    </row>
    <row r="9" spans="1:24" ht="15.6" x14ac:dyDescent="0.3">
      <c r="A9" s="11" t="s">
        <v>11</v>
      </c>
      <c r="B9" s="11">
        <v>435</v>
      </c>
      <c r="C9" s="11">
        <v>3</v>
      </c>
      <c r="D9" s="11">
        <v>446</v>
      </c>
      <c r="E9" s="11">
        <v>5</v>
      </c>
      <c r="F9" s="11">
        <v>453</v>
      </c>
      <c r="G9" s="11">
        <v>3</v>
      </c>
      <c r="H9" s="11">
        <v>0</v>
      </c>
      <c r="I9" s="11">
        <v>0</v>
      </c>
      <c r="J9" s="11">
        <v>0</v>
      </c>
      <c r="K9" s="11">
        <v>0</v>
      </c>
      <c r="L9" s="11">
        <f>SUM(B9+D9+F9+H9+J9)</f>
        <v>1334</v>
      </c>
      <c r="M9" s="11">
        <f>SUM(C9+E9+G9+I9+K9)</f>
        <v>11</v>
      </c>
      <c r="P9" s="3"/>
      <c r="Q9" s="3"/>
      <c r="R9" s="3"/>
      <c r="U9" s="23"/>
      <c r="V9" s="23"/>
      <c r="W9" s="23"/>
      <c r="X9" s="23"/>
    </row>
    <row r="10" spans="1:24" ht="15.6" x14ac:dyDescent="0.3">
      <c r="A10" s="11" t="s">
        <v>217</v>
      </c>
      <c r="B10" s="11">
        <v>398</v>
      </c>
      <c r="C10" s="11">
        <v>5</v>
      </c>
      <c r="D10" s="11">
        <v>453</v>
      </c>
      <c r="E10" s="11">
        <v>2</v>
      </c>
      <c r="F10" s="11">
        <v>451</v>
      </c>
      <c r="G10" s="11">
        <v>4</v>
      </c>
      <c r="H10" s="11">
        <v>0</v>
      </c>
      <c r="I10" s="11">
        <v>0</v>
      </c>
      <c r="J10" s="11">
        <v>0</v>
      </c>
      <c r="K10" s="11">
        <v>0</v>
      </c>
      <c r="L10" s="11">
        <f t="shared" ref="L10:M12" si="0">SUM(B10+D10+F10+H10+J10)</f>
        <v>1302</v>
      </c>
      <c r="M10" s="11">
        <f t="shared" si="0"/>
        <v>11</v>
      </c>
      <c r="P10" s="3"/>
      <c r="Q10" s="3"/>
      <c r="R10" s="3"/>
      <c r="U10" s="23"/>
      <c r="V10" s="23"/>
      <c r="W10" s="23"/>
      <c r="X10" s="23"/>
    </row>
    <row r="11" spans="1:24" ht="15.6" x14ac:dyDescent="0.3">
      <c r="A11" s="11" t="s">
        <v>10</v>
      </c>
      <c r="B11" s="11">
        <v>463</v>
      </c>
      <c r="C11" s="11">
        <v>1</v>
      </c>
      <c r="D11" s="11">
        <v>448</v>
      </c>
      <c r="E11" s="11">
        <v>3.5</v>
      </c>
      <c r="F11" s="11">
        <v>485</v>
      </c>
      <c r="G11" s="11">
        <v>1</v>
      </c>
      <c r="H11" s="11">
        <v>0</v>
      </c>
      <c r="I11" s="11">
        <v>0</v>
      </c>
      <c r="J11" s="11">
        <v>0</v>
      </c>
      <c r="K11" s="11">
        <v>0</v>
      </c>
      <c r="L11" s="11">
        <f t="shared" si="0"/>
        <v>1396</v>
      </c>
      <c r="M11" s="11">
        <f t="shared" si="0"/>
        <v>5.5</v>
      </c>
      <c r="P11" s="3"/>
      <c r="Q11" s="3"/>
      <c r="R11" s="3"/>
      <c r="U11" s="25"/>
      <c r="V11" s="25"/>
      <c r="W11" s="25"/>
      <c r="X11" s="23"/>
    </row>
    <row r="12" spans="1:24" ht="15.6" x14ac:dyDescent="0.3">
      <c r="A12" s="11" t="s">
        <v>89</v>
      </c>
      <c r="B12" s="11">
        <v>447</v>
      </c>
      <c r="C12" s="11">
        <v>2</v>
      </c>
      <c r="D12" s="11">
        <v>469</v>
      </c>
      <c r="E12" s="11">
        <v>1</v>
      </c>
      <c r="F12" s="11">
        <v>470</v>
      </c>
      <c r="G12" s="11">
        <v>2</v>
      </c>
      <c r="H12" s="11">
        <v>0</v>
      </c>
      <c r="I12" s="11">
        <v>0</v>
      </c>
      <c r="J12" s="11">
        <v>0</v>
      </c>
      <c r="K12" s="11">
        <v>0</v>
      </c>
      <c r="L12" s="11">
        <f t="shared" si="0"/>
        <v>1386</v>
      </c>
      <c r="M12" s="11">
        <f t="shared" si="0"/>
        <v>5</v>
      </c>
      <c r="N12" t="s">
        <v>234</v>
      </c>
      <c r="P12" s="3"/>
      <c r="Q12" s="3"/>
      <c r="R12" s="3"/>
      <c r="U12" s="23"/>
      <c r="V12" s="23"/>
      <c r="W12" s="23"/>
      <c r="X12" s="23"/>
    </row>
    <row r="13" spans="1:24" x14ac:dyDescent="0.3">
      <c r="A13" t="s">
        <v>12</v>
      </c>
      <c r="P13" s="3"/>
      <c r="Q13" s="3"/>
      <c r="R13" s="3"/>
      <c r="U13" s="23"/>
      <c r="V13" s="25"/>
      <c r="W13" s="25"/>
      <c r="X13" s="23"/>
    </row>
    <row r="14" spans="1:24" x14ac:dyDescent="0.3">
      <c r="A14" t="s">
        <v>13</v>
      </c>
      <c r="P14" s="3"/>
      <c r="Q14" s="3"/>
      <c r="R14" s="3"/>
      <c r="U14" s="23"/>
      <c r="V14" s="23"/>
      <c r="W14" s="23"/>
      <c r="X14" s="23"/>
    </row>
  </sheetData>
  <sortState xmlns:xlrd2="http://schemas.microsoft.com/office/spreadsheetml/2017/richdata2" ref="A8:M12">
    <sortCondition descending="1" ref="M8:M12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81BE6-CB0E-4C46-B904-DA69DB47F30F}">
  <dimension ref="A8:Y128"/>
  <sheetViews>
    <sheetView topLeftCell="F36" zoomScaleNormal="100" workbookViewId="0">
      <selection activeCell="X61" sqref="X61"/>
    </sheetView>
  </sheetViews>
  <sheetFormatPr defaultRowHeight="14.4" x14ac:dyDescent="0.3"/>
  <cols>
    <col min="1" max="1" width="7.88671875" style="4" customWidth="1"/>
    <col min="2" max="2" width="30.33203125" customWidth="1"/>
    <col min="3" max="3" width="25.21875" customWidth="1"/>
    <col min="4" max="4" width="9.77734375" style="4" bestFit="1" customWidth="1"/>
    <col min="5" max="5" width="8.21875" style="4" bestFit="1" customWidth="1"/>
    <col min="6" max="6" width="10.21875" style="4" bestFit="1" customWidth="1"/>
    <col min="7" max="7" width="6.77734375" style="4" bestFit="1" customWidth="1"/>
    <col min="8" max="8" width="10.21875" style="4" bestFit="1" customWidth="1"/>
    <col min="9" max="9" width="17.44140625" style="4" bestFit="1" customWidth="1"/>
    <col min="13" max="13" width="16.109375" customWidth="1"/>
    <col min="14" max="14" width="20.6640625" customWidth="1"/>
    <col min="15" max="15" width="8" customWidth="1"/>
    <col min="16" max="16" width="5.6640625" customWidth="1"/>
    <col min="17" max="17" width="6.44140625" customWidth="1"/>
    <col min="18" max="18" width="5.77734375" customWidth="1"/>
    <col min="19" max="19" width="6.21875" style="26" customWidth="1"/>
    <col min="20" max="20" width="5.77734375" customWidth="1"/>
  </cols>
  <sheetData>
    <row r="8" spans="1:21" ht="21" x14ac:dyDescent="0.4">
      <c r="B8" s="7" t="s">
        <v>164</v>
      </c>
      <c r="C8" s="7"/>
    </row>
    <row r="9" spans="1:21" ht="21" x14ac:dyDescent="0.4">
      <c r="B9" s="8" t="s">
        <v>80</v>
      </c>
      <c r="C9" s="7" t="s">
        <v>14</v>
      </c>
    </row>
    <row r="10" spans="1:21" ht="21" x14ac:dyDescent="0.4">
      <c r="B10" s="7" t="s">
        <v>15</v>
      </c>
      <c r="C10" s="7"/>
    </row>
    <row r="12" spans="1:21" x14ac:dyDescent="0.3">
      <c r="A12" s="14" t="s">
        <v>72</v>
      </c>
      <c r="B12" s="17" t="s">
        <v>73</v>
      </c>
      <c r="C12" s="17" t="s">
        <v>74</v>
      </c>
      <c r="D12" s="21" t="s">
        <v>5</v>
      </c>
      <c r="E12" s="21" t="s">
        <v>6</v>
      </c>
      <c r="F12" s="21" t="s">
        <v>4</v>
      </c>
      <c r="G12" s="21" t="s">
        <v>89</v>
      </c>
      <c r="H12" s="21" t="s">
        <v>7</v>
      </c>
      <c r="I12" s="14" t="s">
        <v>79</v>
      </c>
    </row>
    <row r="13" spans="1:21" ht="15.6" x14ac:dyDescent="0.3">
      <c r="A13" s="19">
        <v>1</v>
      </c>
      <c r="B13" s="30" t="s">
        <v>27</v>
      </c>
      <c r="C13" s="30" t="s">
        <v>19</v>
      </c>
      <c r="D13" s="11">
        <v>15</v>
      </c>
      <c r="E13" s="11">
        <v>14</v>
      </c>
      <c r="F13" s="11">
        <v>15</v>
      </c>
      <c r="G13" s="11">
        <v>0</v>
      </c>
      <c r="H13" s="11">
        <v>0</v>
      </c>
      <c r="I13" s="11">
        <f t="shared" ref="I13:I49" si="0">SUM(LARGE(D13:H13,1)+LARGE(D13:H13,2)+LARGE(D13:H13,3))</f>
        <v>44</v>
      </c>
    </row>
    <row r="14" spans="1:21" ht="15.6" x14ac:dyDescent="0.3">
      <c r="A14" s="19">
        <v>2</v>
      </c>
      <c r="B14" s="30" t="s">
        <v>54</v>
      </c>
      <c r="C14" s="30" t="s">
        <v>19</v>
      </c>
      <c r="D14" s="11">
        <v>14</v>
      </c>
      <c r="E14" s="11">
        <v>4</v>
      </c>
      <c r="F14" s="11">
        <v>13</v>
      </c>
      <c r="G14" s="11">
        <v>0</v>
      </c>
      <c r="H14" s="11">
        <v>0</v>
      </c>
      <c r="I14" s="11">
        <f t="shared" si="0"/>
        <v>31</v>
      </c>
    </row>
    <row r="15" spans="1:21" ht="15.6" x14ac:dyDescent="0.3">
      <c r="A15" s="19">
        <v>3</v>
      </c>
      <c r="B15" s="30" t="s">
        <v>150</v>
      </c>
      <c r="C15" s="30" t="s">
        <v>19</v>
      </c>
      <c r="D15" s="11">
        <v>10</v>
      </c>
      <c r="E15" s="11">
        <v>15</v>
      </c>
      <c r="F15" s="11">
        <v>4</v>
      </c>
      <c r="G15" s="11">
        <v>0</v>
      </c>
      <c r="H15" s="11">
        <v>0</v>
      </c>
      <c r="I15" s="11">
        <f t="shared" si="0"/>
        <v>29</v>
      </c>
    </row>
    <row r="16" spans="1:21" ht="15.6" x14ac:dyDescent="0.3">
      <c r="A16" s="19">
        <v>4</v>
      </c>
      <c r="B16" s="30" t="s">
        <v>156</v>
      </c>
      <c r="C16" s="30" t="s">
        <v>19</v>
      </c>
      <c r="D16" s="11">
        <v>13</v>
      </c>
      <c r="E16" s="11">
        <v>12</v>
      </c>
      <c r="F16" s="11">
        <v>0</v>
      </c>
      <c r="G16" s="11">
        <v>0</v>
      </c>
      <c r="H16" s="11">
        <v>0</v>
      </c>
      <c r="I16" s="11">
        <f t="shared" si="0"/>
        <v>25</v>
      </c>
      <c r="L16" s="23"/>
      <c r="M16" s="23"/>
      <c r="N16" s="23"/>
      <c r="O16" s="23"/>
      <c r="P16" s="23"/>
      <c r="Q16" s="23"/>
      <c r="R16" s="28"/>
      <c r="S16" s="27"/>
      <c r="T16" s="23"/>
      <c r="U16" s="23"/>
    </row>
    <row r="17" spans="1:21" ht="15.6" x14ac:dyDescent="0.3">
      <c r="A17" s="19">
        <v>5</v>
      </c>
      <c r="B17" s="30" t="s">
        <v>142</v>
      </c>
      <c r="C17" s="30" t="s">
        <v>20</v>
      </c>
      <c r="D17" s="11">
        <v>11</v>
      </c>
      <c r="E17" s="11">
        <v>10</v>
      </c>
      <c r="F17" s="11">
        <v>0</v>
      </c>
      <c r="G17" s="11">
        <v>0</v>
      </c>
      <c r="H17" s="11">
        <v>0</v>
      </c>
      <c r="I17" s="11">
        <f t="shared" si="0"/>
        <v>21</v>
      </c>
      <c r="L17" s="23"/>
      <c r="M17" s="23"/>
      <c r="N17" s="23"/>
      <c r="O17" s="23"/>
      <c r="P17" s="23"/>
      <c r="Q17" s="29"/>
      <c r="R17" s="28"/>
      <c r="S17" s="27"/>
      <c r="T17" s="23"/>
      <c r="U17" s="23"/>
    </row>
    <row r="18" spans="1:21" ht="15.6" x14ac:dyDescent="0.3">
      <c r="A18" s="19">
        <v>6</v>
      </c>
      <c r="B18" s="30" t="s">
        <v>183</v>
      </c>
      <c r="C18" s="30" t="s">
        <v>20</v>
      </c>
      <c r="D18" s="11">
        <v>0</v>
      </c>
      <c r="E18" s="11">
        <v>13</v>
      </c>
      <c r="F18" s="11">
        <v>8</v>
      </c>
      <c r="G18" s="11">
        <v>0</v>
      </c>
      <c r="H18" s="11">
        <v>0</v>
      </c>
      <c r="I18" s="11">
        <f t="shared" si="0"/>
        <v>21</v>
      </c>
      <c r="L18" s="23"/>
      <c r="M18" s="23"/>
      <c r="N18" s="23"/>
      <c r="O18" s="23"/>
      <c r="P18" s="23"/>
      <c r="Q18" s="23"/>
      <c r="R18" s="28"/>
      <c r="S18" s="27"/>
      <c r="T18" s="23"/>
      <c r="U18" s="23"/>
    </row>
    <row r="19" spans="1:21" ht="15.6" x14ac:dyDescent="0.3">
      <c r="A19" s="19">
        <v>7</v>
      </c>
      <c r="B19" s="30" t="s">
        <v>147</v>
      </c>
      <c r="C19" s="30" t="s">
        <v>84</v>
      </c>
      <c r="D19" s="11">
        <v>8</v>
      </c>
      <c r="E19" s="11">
        <v>0</v>
      </c>
      <c r="F19" s="11">
        <v>10</v>
      </c>
      <c r="G19" s="11">
        <v>0</v>
      </c>
      <c r="H19" s="11">
        <v>0</v>
      </c>
      <c r="I19" s="11">
        <f t="shared" si="0"/>
        <v>18</v>
      </c>
      <c r="L19" s="23"/>
      <c r="M19" s="23"/>
      <c r="N19" s="23"/>
      <c r="O19" s="23"/>
      <c r="P19" s="23"/>
      <c r="Q19" s="23"/>
      <c r="R19" s="28"/>
      <c r="S19" s="27"/>
      <c r="T19" s="23"/>
      <c r="U19" s="23"/>
    </row>
    <row r="20" spans="1:21" ht="15.6" x14ac:dyDescent="0.3">
      <c r="A20" s="11">
        <v>8</v>
      </c>
      <c r="B20" s="33" t="s">
        <v>201</v>
      </c>
      <c r="C20" s="33" t="s">
        <v>19</v>
      </c>
      <c r="D20" s="11">
        <v>0</v>
      </c>
      <c r="E20" s="11">
        <v>0</v>
      </c>
      <c r="F20" s="11">
        <v>14</v>
      </c>
      <c r="G20" s="11">
        <v>0</v>
      </c>
      <c r="H20" s="11">
        <v>0</v>
      </c>
      <c r="I20" s="11">
        <f t="shared" si="0"/>
        <v>14</v>
      </c>
      <c r="L20" s="23"/>
      <c r="M20" s="23"/>
      <c r="N20" s="23"/>
      <c r="O20" s="23"/>
      <c r="P20" s="23"/>
      <c r="Q20" s="23"/>
      <c r="R20" s="28"/>
      <c r="S20" s="27"/>
      <c r="T20" s="23"/>
      <c r="U20" s="23"/>
    </row>
    <row r="21" spans="1:21" ht="15.6" x14ac:dyDescent="0.3">
      <c r="A21" s="19">
        <v>9</v>
      </c>
      <c r="B21" s="30" t="s">
        <v>93</v>
      </c>
      <c r="C21" s="30" t="s">
        <v>19</v>
      </c>
      <c r="D21" s="11">
        <v>12</v>
      </c>
      <c r="E21" s="11">
        <v>0</v>
      </c>
      <c r="F21" s="11">
        <v>0</v>
      </c>
      <c r="G21" s="11">
        <v>0</v>
      </c>
      <c r="H21" s="11">
        <v>0</v>
      </c>
      <c r="I21" s="11">
        <f t="shared" si="0"/>
        <v>12</v>
      </c>
      <c r="L21" s="23"/>
      <c r="M21" s="23"/>
      <c r="N21" s="23"/>
      <c r="O21" s="23"/>
      <c r="P21" s="23"/>
      <c r="Q21" s="23"/>
      <c r="R21" s="28"/>
      <c r="S21" s="27"/>
      <c r="T21" s="23"/>
      <c r="U21" s="23"/>
    </row>
    <row r="22" spans="1:21" ht="15.6" x14ac:dyDescent="0.3">
      <c r="A22" s="11">
        <v>10</v>
      </c>
      <c r="B22" s="33" t="s">
        <v>202</v>
      </c>
      <c r="C22" s="33" t="s">
        <v>194</v>
      </c>
      <c r="D22" s="11">
        <v>0</v>
      </c>
      <c r="E22" s="11">
        <v>0</v>
      </c>
      <c r="F22" s="11">
        <v>12</v>
      </c>
      <c r="G22" s="11">
        <v>0</v>
      </c>
      <c r="H22" s="11">
        <v>0</v>
      </c>
      <c r="I22" s="11">
        <f t="shared" si="0"/>
        <v>12</v>
      </c>
      <c r="L22" s="23"/>
      <c r="M22" s="23"/>
      <c r="N22" s="23"/>
      <c r="O22" s="23"/>
      <c r="P22" s="23"/>
      <c r="Q22" s="23"/>
      <c r="R22" s="28"/>
      <c r="S22" s="27"/>
      <c r="T22" s="23"/>
      <c r="U22" s="23"/>
    </row>
    <row r="23" spans="1:21" ht="15.6" x14ac:dyDescent="0.3">
      <c r="A23" s="19">
        <v>11</v>
      </c>
      <c r="B23" s="30" t="s">
        <v>178</v>
      </c>
      <c r="C23" s="30" t="s">
        <v>84</v>
      </c>
      <c r="D23" s="11">
        <v>0</v>
      </c>
      <c r="E23" s="11">
        <v>11</v>
      </c>
      <c r="F23" s="11">
        <v>0</v>
      </c>
      <c r="G23" s="11">
        <v>0</v>
      </c>
      <c r="H23" s="11">
        <v>0</v>
      </c>
      <c r="I23" s="11">
        <f t="shared" si="0"/>
        <v>11</v>
      </c>
      <c r="L23" s="23"/>
      <c r="M23" s="23"/>
      <c r="N23" s="23"/>
      <c r="O23" s="23"/>
      <c r="P23" s="23"/>
      <c r="Q23" s="23"/>
      <c r="R23" s="28"/>
      <c r="S23" s="27"/>
      <c r="T23" s="23"/>
      <c r="U23" s="23"/>
    </row>
    <row r="24" spans="1:21" ht="15.6" x14ac:dyDescent="0.3">
      <c r="A24" s="11">
        <v>12</v>
      </c>
      <c r="B24" s="33" t="s">
        <v>197</v>
      </c>
      <c r="C24" s="33" t="s">
        <v>19</v>
      </c>
      <c r="D24" s="11">
        <v>0</v>
      </c>
      <c r="E24" s="11">
        <v>0</v>
      </c>
      <c r="F24" s="11">
        <v>11</v>
      </c>
      <c r="G24" s="11">
        <v>0</v>
      </c>
      <c r="H24" s="11">
        <v>0</v>
      </c>
      <c r="I24" s="11">
        <f t="shared" si="0"/>
        <v>11</v>
      </c>
      <c r="L24" s="23"/>
      <c r="M24" s="23"/>
      <c r="N24" s="23"/>
      <c r="O24" s="23"/>
      <c r="P24" s="23"/>
      <c r="Q24" s="23"/>
      <c r="R24" s="28"/>
      <c r="S24" s="27"/>
      <c r="T24" s="23"/>
      <c r="U24" s="23"/>
    </row>
    <row r="25" spans="1:21" ht="15.6" x14ac:dyDescent="0.3">
      <c r="A25" s="11">
        <v>13</v>
      </c>
      <c r="B25" s="30" t="s">
        <v>187</v>
      </c>
      <c r="C25" s="30" t="s">
        <v>19</v>
      </c>
      <c r="D25" s="11">
        <v>0</v>
      </c>
      <c r="E25" s="11">
        <v>5</v>
      </c>
      <c r="F25" s="11">
        <v>5</v>
      </c>
      <c r="G25" s="11">
        <v>0</v>
      </c>
      <c r="H25" s="11">
        <v>0</v>
      </c>
      <c r="I25" s="11">
        <f t="shared" si="0"/>
        <v>10</v>
      </c>
      <c r="L25" s="23"/>
      <c r="M25" s="23"/>
      <c r="N25" s="23"/>
      <c r="O25" s="23"/>
      <c r="P25" s="23"/>
      <c r="Q25" s="23"/>
      <c r="R25" s="28"/>
      <c r="S25" s="27"/>
      <c r="T25" s="23"/>
      <c r="U25" s="23"/>
    </row>
    <row r="26" spans="1:21" ht="15.6" x14ac:dyDescent="0.3">
      <c r="A26" s="19">
        <v>14</v>
      </c>
      <c r="B26" s="30" t="s">
        <v>154</v>
      </c>
      <c r="C26" s="30" t="s">
        <v>84</v>
      </c>
      <c r="D26" s="11">
        <v>9</v>
      </c>
      <c r="E26" s="11">
        <v>0</v>
      </c>
      <c r="F26" s="11">
        <v>0</v>
      </c>
      <c r="G26" s="11">
        <v>0</v>
      </c>
      <c r="H26" s="11">
        <v>0</v>
      </c>
      <c r="I26" s="11">
        <f t="shared" si="0"/>
        <v>9</v>
      </c>
      <c r="L26" s="23"/>
      <c r="M26" s="23"/>
      <c r="N26" s="23"/>
      <c r="O26" s="23"/>
      <c r="P26" s="23"/>
      <c r="Q26" s="23"/>
      <c r="R26" s="28"/>
      <c r="S26" s="27"/>
      <c r="T26" s="23"/>
      <c r="U26" s="23"/>
    </row>
    <row r="27" spans="1:21" ht="15.6" x14ac:dyDescent="0.3">
      <c r="A27" s="19">
        <v>15</v>
      </c>
      <c r="B27" s="30" t="s">
        <v>162</v>
      </c>
      <c r="C27" s="30" t="s">
        <v>84</v>
      </c>
      <c r="D27" s="11">
        <v>0</v>
      </c>
      <c r="E27" s="11">
        <v>9</v>
      </c>
      <c r="F27" s="11">
        <v>0</v>
      </c>
      <c r="G27" s="11">
        <v>0</v>
      </c>
      <c r="H27" s="11">
        <v>0</v>
      </c>
      <c r="I27" s="11">
        <f t="shared" si="0"/>
        <v>9</v>
      </c>
      <c r="L27" s="23"/>
      <c r="M27" s="23"/>
      <c r="N27" s="23"/>
      <c r="O27" s="23"/>
      <c r="P27" s="23"/>
      <c r="Q27" s="23"/>
      <c r="R27" s="28"/>
      <c r="S27" s="27"/>
      <c r="T27" s="23"/>
      <c r="U27" s="23"/>
    </row>
    <row r="28" spans="1:21" ht="15.6" x14ac:dyDescent="0.3">
      <c r="A28" s="11">
        <v>16</v>
      </c>
      <c r="B28" s="33" t="s">
        <v>195</v>
      </c>
      <c r="C28" s="33" t="s">
        <v>20</v>
      </c>
      <c r="D28" s="11">
        <v>0</v>
      </c>
      <c r="E28" s="11">
        <v>0</v>
      </c>
      <c r="F28" s="11">
        <v>9</v>
      </c>
      <c r="G28" s="11">
        <v>0</v>
      </c>
      <c r="H28" s="11">
        <v>0</v>
      </c>
      <c r="I28" s="11">
        <f t="shared" si="0"/>
        <v>9</v>
      </c>
      <c r="L28" s="23"/>
      <c r="M28" s="23"/>
      <c r="N28" s="23"/>
      <c r="O28" s="23"/>
      <c r="P28" s="23"/>
      <c r="Q28" s="23"/>
      <c r="R28" s="28"/>
      <c r="S28" s="27"/>
      <c r="T28" s="23"/>
      <c r="U28" s="23"/>
    </row>
    <row r="29" spans="1:21" ht="15.6" x14ac:dyDescent="0.3">
      <c r="A29" s="19">
        <v>17</v>
      </c>
      <c r="B29" s="30" t="s">
        <v>185</v>
      </c>
      <c r="C29" s="30" t="s">
        <v>28</v>
      </c>
      <c r="D29" s="11">
        <v>0</v>
      </c>
      <c r="E29" s="11">
        <v>8</v>
      </c>
      <c r="F29" s="11">
        <v>0</v>
      </c>
      <c r="G29" s="11">
        <v>0</v>
      </c>
      <c r="H29" s="11">
        <v>0</v>
      </c>
      <c r="I29" s="11">
        <f t="shared" si="0"/>
        <v>8</v>
      </c>
      <c r="L29" s="23"/>
      <c r="M29" s="23"/>
      <c r="N29" s="23"/>
      <c r="O29" s="23"/>
      <c r="P29" s="23"/>
      <c r="Q29" s="23"/>
      <c r="R29" s="28"/>
      <c r="S29" s="27"/>
      <c r="T29" s="23"/>
      <c r="U29" s="23"/>
    </row>
    <row r="30" spans="1:21" ht="15.6" x14ac:dyDescent="0.3">
      <c r="A30" s="11">
        <v>18</v>
      </c>
      <c r="B30" s="30" t="s">
        <v>189</v>
      </c>
      <c r="C30" s="30" t="s">
        <v>84</v>
      </c>
      <c r="D30" s="11">
        <v>0</v>
      </c>
      <c r="E30" s="11">
        <v>1</v>
      </c>
      <c r="F30" s="11">
        <v>7</v>
      </c>
      <c r="G30" s="11">
        <v>0</v>
      </c>
      <c r="H30" s="11">
        <v>0</v>
      </c>
      <c r="I30" s="11">
        <f t="shared" si="0"/>
        <v>8</v>
      </c>
      <c r="L30" s="23"/>
      <c r="M30" s="23"/>
      <c r="N30" s="23"/>
      <c r="O30" s="23"/>
      <c r="P30" s="23"/>
      <c r="Q30" s="23"/>
      <c r="R30" s="28"/>
      <c r="S30" s="27"/>
      <c r="T30" s="23"/>
      <c r="U30" s="23"/>
    </row>
    <row r="31" spans="1:21" ht="15.6" x14ac:dyDescent="0.3">
      <c r="A31" s="19">
        <v>19</v>
      </c>
      <c r="B31" s="30" t="s">
        <v>63</v>
      </c>
      <c r="C31" s="30" t="s">
        <v>20</v>
      </c>
      <c r="D31" s="11">
        <v>7</v>
      </c>
      <c r="E31" s="11">
        <v>0</v>
      </c>
      <c r="F31" s="11">
        <v>0</v>
      </c>
      <c r="G31" s="11">
        <v>0</v>
      </c>
      <c r="H31" s="11">
        <v>0</v>
      </c>
      <c r="I31" s="11">
        <f t="shared" si="0"/>
        <v>7</v>
      </c>
      <c r="L31" s="23"/>
      <c r="M31" s="23"/>
      <c r="N31" s="23"/>
      <c r="O31" s="23"/>
      <c r="P31" s="23"/>
      <c r="Q31" s="23"/>
      <c r="R31" s="28"/>
      <c r="S31" s="27"/>
      <c r="T31" s="23"/>
      <c r="U31" s="23"/>
    </row>
    <row r="32" spans="1:21" ht="15.6" x14ac:dyDescent="0.3">
      <c r="A32" s="19">
        <v>20</v>
      </c>
      <c r="B32" s="30" t="s">
        <v>108</v>
      </c>
      <c r="C32" s="30" t="s">
        <v>20</v>
      </c>
      <c r="D32" s="11">
        <v>5</v>
      </c>
      <c r="E32" s="11">
        <v>2</v>
      </c>
      <c r="F32" s="11">
        <v>0</v>
      </c>
      <c r="G32" s="11">
        <v>0</v>
      </c>
      <c r="H32" s="11">
        <v>0</v>
      </c>
      <c r="I32" s="11">
        <f t="shared" si="0"/>
        <v>7</v>
      </c>
      <c r="R32" s="34"/>
      <c r="S32"/>
      <c r="T32" s="23"/>
      <c r="U32" s="23"/>
    </row>
    <row r="33" spans="1:21" ht="15.6" x14ac:dyDescent="0.3">
      <c r="A33" s="19">
        <v>21</v>
      </c>
      <c r="B33" s="30" t="s">
        <v>186</v>
      </c>
      <c r="C33" s="30" t="s">
        <v>21</v>
      </c>
      <c r="D33" s="11">
        <v>0</v>
      </c>
      <c r="E33" s="11">
        <v>7</v>
      </c>
      <c r="F33" s="11">
        <v>0</v>
      </c>
      <c r="G33" s="11">
        <v>0</v>
      </c>
      <c r="H33" s="11">
        <v>0</v>
      </c>
      <c r="I33" s="11">
        <f t="shared" si="0"/>
        <v>7</v>
      </c>
      <c r="R33" s="34"/>
      <c r="S33"/>
      <c r="T33" s="23"/>
      <c r="U33" s="23"/>
    </row>
    <row r="34" spans="1:21" ht="15.6" x14ac:dyDescent="0.3">
      <c r="A34" s="11">
        <v>22</v>
      </c>
      <c r="B34" s="30" t="s">
        <v>106</v>
      </c>
      <c r="C34" s="30" t="s">
        <v>19</v>
      </c>
      <c r="D34" s="11">
        <v>6</v>
      </c>
      <c r="E34" s="11">
        <v>0</v>
      </c>
      <c r="F34" s="11">
        <v>0</v>
      </c>
      <c r="G34" s="11">
        <v>0</v>
      </c>
      <c r="H34" s="11">
        <v>0</v>
      </c>
      <c r="I34" s="11">
        <f t="shared" si="0"/>
        <v>6</v>
      </c>
      <c r="K34" t="s">
        <v>56</v>
      </c>
      <c r="L34" s="24" t="s">
        <v>90</v>
      </c>
      <c r="M34" s="24" t="s">
        <v>22</v>
      </c>
      <c r="N34" s="24" t="s">
        <v>23</v>
      </c>
      <c r="O34" s="24" t="s">
        <v>91</v>
      </c>
      <c r="P34" s="24" t="s">
        <v>24</v>
      </c>
      <c r="Q34" s="24" t="s">
        <v>25</v>
      </c>
      <c r="R34" s="24"/>
      <c r="S34" s="24"/>
      <c r="T34" s="31" t="s">
        <v>9</v>
      </c>
    </row>
    <row r="35" spans="1:21" ht="15.6" x14ac:dyDescent="0.3">
      <c r="A35" s="11">
        <v>23</v>
      </c>
      <c r="B35" s="30" t="s">
        <v>148</v>
      </c>
      <c r="C35" s="30" t="s">
        <v>84</v>
      </c>
      <c r="D35" s="11">
        <v>0</v>
      </c>
      <c r="E35" s="11">
        <v>6</v>
      </c>
      <c r="F35" s="11">
        <v>0</v>
      </c>
      <c r="G35" s="11">
        <v>0</v>
      </c>
      <c r="H35" s="11">
        <v>0</v>
      </c>
      <c r="I35" s="11">
        <f t="shared" si="0"/>
        <v>6</v>
      </c>
      <c r="K35" t="s">
        <v>57</v>
      </c>
      <c r="L35" s="23" t="s">
        <v>30</v>
      </c>
      <c r="M35" s="23" t="s">
        <v>150</v>
      </c>
      <c r="N35" s="23" t="s">
        <v>19</v>
      </c>
      <c r="O35" s="23" t="s">
        <v>94</v>
      </c>
      <c r="P35" s="23" t="s">
        <v>42</v>
      </c>
      <c r="Q35" s="23" t="s">
        <v>50</v>
      </c>
      <c r="R35" s="28">
        <f t="shared" ref="R35:R49" si="1">72+P35+Q35</f>
        <v>79</v>
      </c>
      <c r="S35" s="23"/>
      <c r="T35" s="23">
        <v>15</v>
      </c>
    </row>
    <row r="36" spans="1:21" ht="15.6" x14ac:dyDescent="0.3">
      <c r="A36" s="11">
        <v>24</v>
      </c>
      <c r="B36" s="33" t="s">
        <v>191</v>
      </c>
      <c r="C36" s="33" t="s">
        <v>20</v>
      </c>
      <c r="D36" s="11">
        <v>0</v>
      </c>
      <c r="E36" s="11">
        <v>0</v>
      </c>
      <c r="F36" s="11">
        <v>6</v>
      </c>
      <c r="G36" s="11">
        <v>0</v>
      </c>
      <c r="H36" s="11">
        <v>0</v>
      </c>
      <c r="I36" s="11">
        <f t="shared" si="0"/>
        <v>6</v>
      </c>
      <c r="K36" t="s">
        <v>57</v>
      </c>
      <c r="L36" s="23" t="s">
        <v>33</v>
      </c>
      <c r="M36" s="23" t="s">
        <v>27</v>
      </c>
      <c r="N36" s="23" t="s">
        <v>19</v>
      </c>
      <c r="O36" s="23" t="s">
        <v>94</v>
      </c>
      <c r="P36" s="23" t="s">
        <v>36</v>
      </c>
      <c r="Q36" s="23" t="s">
        <v>34</v>
      </c>
      <c r="R36" s="28">
        <f t="shared" si="1"/>
        <v>79</v>
      </c>
      <c r="S36" s="23" t="s">
        <v>110</v>
      </c>
      <c r="T36" s="23">
        <v>14</v>
      </c>
    </row>
    <row r="37" spans="1:21" ht="15.6" x14ac:dyDescent="0.3">
      <c r="A37" s="11">
        <v>25</v>
      </c>
      <c r="B37" s="30" t="s">
        <v>111</v>
      </c>
      <c r="C37" s="30" t="s">
        <v>84</v>
      </c>
      <c r="D37" s="11">
        <v>4</v>
      </c>
      <c r="E37" s="11">
        <v>0</v>
      </c>
      <c r="F37" s="11">
        <v>0</v>
      </c>
      <c r="G37" s="11">
        <v>0</v>
      </c>
      <c r="H37" s="11">
        <v>0</v>
      </c>
      <c r="I37" s="11">
        <f t="shared" si="0"/>
        <v>4</v>
      </c>
      <c r="K37" t="s">
        <v>57</v>
      </c>
      <c r="L37" s="23" t="s">
        <v>35</v>
      </c>
      <c r="M37" s="23" t="s">
        <v>183</v>
      </c>
      <c r="N37" s="23" t="s">
        <v>20</v>
      </c>
      <c r="O37" s="23" t="s">
        <v>94</v>
      </c>
      <c r="P37" s="23" t="s">
        <v>36</v>
      </c>
      <c r="Q37" s="23" t="s">
        <v>41</v>
      </c>
      <c r="R37" s="28">
        <f t="shared" si="1"/>
        <v>82</v>
      </c>
      <c r="S37" s="23"/>
      <c r="T37" s="23">
        <v>13</v>
      </c>
    </row>
    <row r="38" spans="1:21" ht="15.6" x14ac:dyDescent="0.3">
      <c r="A38" s="11">
        <v>26</v>
      </c>
      <c r="B38" s="30" t="s">
        <v>161</v>
      </c>
      <c r="C38" s="30" t="s">
        <v>84</v>
      </c>
      <c r="D38" s="11">
        <v>3</v>
      </c>
      <c r="E38" s="11">
        <v>0</v>
      </c>
      <c r="F38" s="11">
        <v>0</v>
      </c>
      <c r="G38" s="11">
        <v>0</v>
      </c>
      <c r="H38" s="11">
        <v>0</v>
      </c>
      <c r="I38" s="11">
        <f t="shared" si="0"/>
        <v>3</v>
      </c>
      <c r="K38" t="s">
        <v>57</v>
      </c>
      <c r="L38" s="23" t="s">
        <v>36</v>
      </c>
      <c r="M38" s="23" t="s">
        <v>156</v>
      </c>
      <c r="N38" s="23" t="s">
        <v>19</v>
      </c>
      <c r="O38" s="23" t="s">
        <v>94</v>
      </c>
      <c r="P38" s="23" t="s">
        <v>36</v>
      </c>
      <c r="Q38" s="23" t="s">
        <v>182</v>
      </c>
      <c r="R38" s="28">
        <f t="shared" si="1"/>
        <v>83</v>
      </c>
      <c r="S38" s="23"/>
      <c r="T38" s="23">
        <v>12</v>
      </c>
    </row>
    <row r="39" spans="1:21" ht="15.6" x14ac:dyDescent="0.3">
      <c r="A39" s="11">
        <v>27</v>
      </c>
      <c r="B39" s="30" t="s">
        <v>68</v>
      </c>
      <c r="C39" s="30" t="s">
        <v>21</v>
      </c>
      <c r="D39" s="11">
        <v>0</v>
      </c>
      <c r="E39" s="11">
        <v>3</v>
      </c>
      <c r="F39" s="11">
        <v>0</v>
      </c>
      <c r="G39" s="11">
        <v>0</v>
      </c>
      <c r="H39" s="11">
        <v>0</v>
      </c>
      <c r="I39" s="11">
        <f t="shared" si="0"/>
        <v>3</v>
      </c>
      <c r="K39" t="s">
        <v>57</v>
      </c>
      <c r="L39" s="23" t="s">
        <v>38</v>
      </c>
      <c r="M39" s="23" t="s">
        <v>178</v>
      </c>
      <c r="N39" s="23" t="s">
        <v>84</v>
      </c>
      <c r="O39" s="23" t="s">
        <v>94</v>
      </c>
      <c r="P39" s="23" t="s">
        <v>48</v>
      </c>
      <c r="Q39" s="29">
        <v>0</v>
      </c>
      <c r="R39" s="28">
        <f t="shared" si="1"/>
        <v>86</v>
      </c>
      <c r="S39" s="23"/>
      <c r="T39" s="23">
        <v>11</v>
      </c>
    </row>
    <row r="40" spans="1:21" ht="15.6" x14ac:dyDescent="0.3">
      <c r="A40" s="11">
        <v>28</v>
      </c>
      <c r="B40" s="33" t="s">
        <v>203</v>
      </c>
      <c r="C40" s="33" t="s">
        <v>19</v>
      </c>
      <c r="D40" s="11">
        <v>0</v>
      </c>
      <c r="E40" s="11">
        <v>0</v>
      </c>
      <c r="F40" s="11">
        <v>3</v>
      </c>
      <c r="G40" s="11">
        <v>0</v>
      </c>
      <c r="H40" s="11">
        <v>0</v>
      </c>
      <c r="I40" s="11">
        <f t="shared" si="0"/>
        <v>3</v>
      </c>
      <c r="K40" t="s">
        <v>57</v>
      </c>
      <c r="L40" s="23" t="s">
        <v>39</v>
      </c>
      <c r="M40" s="23" t="s">
        <v>142</v>
      </c>
      <c r="N40" s="23" t="s">
        <v>20</v>
      </c>
      <c r="O40" s="23" t="s">
        <v>94</v>
      </c>
      <c r="P40" s="23" t="s">
        <v>43</v>
      </c>
      <c r="Q40" s="23" t="s">
        <v>182</v>
      </c>
      <c r="R40" s="28">
        <f t="shared" si="1"/>
        <v>88</v>
      </c>
      <c r="S40" s="23"/>
      <c r="T40" s="23">
        <v>10</v>
      </c>
    </row>
    <row r="41" spans="1:21" ht="15.6" x14ac:dyDescent="0.3">
      <c r="A41" s="11">
        <v>29</v>
      </c>
      <c r="B41" s="33" t="s">
        <v>199</v>
      </c>
      <c r="C41" s="33" t="s">
        <v>194</v>
      </c>
      <c r="D41" s="11">
        <v>0</v>
      </c>
      <c r="E41" s="11">
        <v>0</v>
      </c>
      <c r="F41" s="11">
        <v>2</v>
      </c>
      <c r="G41" s="11">
        <v>0</v>
      </c>
      <c r="H41" s="11">
        <v>0</v>
      </c>
      <c r="I41" s="11">
        <f t="shared" si="0"/>
        <v>2</v>
      </c>
      <c r="K41" t="s">
        <v>57</v>
      </c>
      <c r="L41" s="23" t="s">
        <v>40</v>
      </c>
      <c r="M41" s="23" t="s">
        <v>162</v>
      </c>
      <c r="N41" s="23" t="s">
        <v>84</v>
      </c>
      <c r="O41" s="23" t="s">
        <v>94</v>
      </c>
      <c r="P41" s="23" t="s">
        <v>46</v>
      </c>
      <c r="Q41" s="23" t="s">
        <v>151</v>
      </c>
      <c r="R41" s="28">
        <f t="shared" si="1"/>
        <v>89</v>
      </c>
      <c r="S41" s="23" t="s">
        <v>110</v>
      </c>
      <c r="T41" s="23">
        <v>9</v>
      </c>
    </row>
    <row r="42" spans="1:21" ht="15.6" x14ac:dyDescent="0.3">
      <c r="A42" s="11">
        <v>30</v>
      </c>
      <c r="B42" s="30" t="s">
        <v>155</v>
      </c>
      <c r="C42" s="30" t="s">
        <v>21</v>
      </c>
      <c r="D42" s="11">
        <v>2</v>
      </c>
      <c r="E42" s="11">
        <v>0</v>
      </c>
      <c r="F42" s="11">
        <v>0</v>
      </c>
      <c r="G42" s="11">
        <v>0</v>
      </c>
      <c r="H42" s="11">
        <v>0</v>
      </c>
      <c r="I42" s="11">
        <f t="shared" si="0"/>
        <v>2</v>
      </c>
      <c r="K42" t="s">
        <v>57</v>
      </c>
      <c r="L42" s="23" t="s">
        <v>42</v>
      </c>
      <c r="M42" s="23" t="s">
        <v>185</v>
      </c>
      <c r="N42" s="23" t="s">
        <v>28</v>
      </c>
      <c r="O42" s="23" t="s">
        <v>94</v>
      </c>
      <c r="P42" s="23" t="s">
        <v>46</v>
      </c>
      <c r="Q42" s="23" t="s">
        <v>151</v>
      </c>
      <c r="R42" s="28">
        <f t="shared" si="1"/>
        <v>89</v>
      </c>
      <c r="S42" s="23"/>
      <c r="T42" s="23">
        <v>8</v>
      </c>
    </row>
    <row r="43" spans="1:21" ht="15.6" x14ac:dyDescent="0.3">
      <c r="A43" s="11">
        <v>31</v>
      </c>
      <c r="B43" s="30" t="s">
        <v>118</v>
      </c>
      <c r="C43" s="30" t="s">
        <v>19</v>
      </c>
      <c r="D43" s="11">
        <v>1</v>
      </c>
      <c r="E43" s="11">
        <v>0</v>
      </c>
      <c r="F43" s="11">
        <v>0</v>
      </c>
      <c r="G43" s="11">
        <v>0</v>
      </c>
      <c r="H43" s="11">
        <v>0</v>
      </c>
      <c r="I43" s="11">
        <f t="shared" si="0"/>
        <v>1</v>
      </c>
      <c r="K43" t="s">
        <v>58</v>
      </c>
      <c r="L43" s="23" t="s">
        <v>43</v>
      </c>
      <c r="M43" s="23" t="s">
        <v>186</v>
      </c>
      <c r="N43" s="23" t="s">
        <v>21</v>
      </c>
      <c r="O43" s="23" t="s">
        <v>94</v>
      </c>
      <c r="P43" s="23" t="s">
        <v>48</v>
      </c>
      <c r="Q43" s="23" t="s">
        <v>151</v>
      </c>
      <c r="R43" s="28">
        <f t="shared" si="1"/>
        <v>91</v>
      </c>
      <c r="S43" s="23" t="s">
        <v>110</v>
      </c>
      <c r="T43" s="23">
        <v>7</v>
      </c>
    </row>
    <row r="44" spans="1:21" ht="15.6" x14ac:dyDescent="0.3">
      <c r="A44" s="11">
        <v>32</v>
      </c>
      <c r="B44" s="33" t="s">
        <v>178</v>
      </c>
      <c r="C44" s="33" t="s">
        <v>204</v>
      </c>
      <c r="D44" s="11">
        <v>0</v>
      </c>
      <c r="E44" s="11">
        <v>0</v>
      </c>
      <c r="F44" s="11">
        <v>1</v>
      </c>
      <c r="G44" s="11">
        <v>0</v>
      </c>
      <c r="H44" s="11">
        <v>0</v>
      </c>
      <c r="I44" s="11">
        <f t="shared" si="0"/>
        <v>1</v>
      </c>
      <c r="K44" t="s">
        <v>58</v>
      </c>
      <c r="L44" s="23" t="s">
        <v>44</v>
      </c>
      <c r="M44" s="23" t="s">
        <v>148</v>
      </c>
      <c r="N44" s="23" t="s">
        <v>84</v>
      </c>
      <c r="O44" s="23" t="s">
        <v>94</v>
      </c>
      <c r="P44" s="23" t="s">
        <v>112</v>
      </c>
      <c r="Q44" s="29">
        <v>0</v>
      </c>
      <c r="R44" s="28">
        <f t="shared" si="1"/>
        <v>91</v>
      </c>
      <c r="S44" s="23"/>
      <c r="T44" s="23">
        <v>6</v>
      </c>
    </row>
    <row r="45" spans="1:21" ht="15.6" x14ac:dyDescent="0.3">
      <c r="A45" s="11">
        <v>33</v>
      </c>
      <c r="B45" s="33"/>
      <c r="C45" s="33"/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f t="shared" si="0"/>
        <v>0</v>
      </c>
      <c r="K45" t="s">
        <v>57</v>
      </c>
      <c r="L45" s="23" t="s">
        <v>45</v>
      </c>
      <c r="M45" s="23" t="s">
        <v>187</v>
      </c>
      <c r="N45" s="23" t="s">
        <v>19</v>
      </c>
      <c r="O45" s="23" t="s">
        <v>94</v>
      </c>
      <c r="P45" s="23" t="s">
        <v>49</v>
      </c>
      <c r="Q45" s="23" t="s">
        <v>151</v>
      </c>
      <c r="R45" s="28">
        <f t="shared" si="1"/>
        <v>92</v>
      </c>
      <c r="S45" s="23" t="s">
        <v>110</v>
      </c>
      <c r="T45" s="23">
        <v>5</v>
      </c>
    </row>
    <row r="46" spans="1:21" ht="15.6" x14ac:dyDescent="0.3">
      <c r="A46" s="11">
        <v>34</v>
      </c>
      <c r="B46" s="33"/>
      <c r="C46" s="33"/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f t="shared" si="0"/>
        <v>0</v>
      </c>
      <c r="K46" t="s">
        <v>57</v>
      </c>
      <c r="L46" s="23" t="s">
        <v>46</v>
      </c>
      <c r="M46" s="23" t="s">
        <v>54</v>
      </c>
      <c r="N46" s="23" t="s">
        <v>19</v>
      </c>
      <c r="O46" s="23" t="s">
        <v>94</v>
      </c>
      <c r="P46" s="23" t="s">
        <v>39</v>
      </c>
      <c r="Q46" s="23" t="s">
        <v>184</v>
      </c>
      <c r="R46" s="28">
        <f t="shared" si="1"/>
        <v>92</v>
      </c>
      <c r="S46" s="23"/>
      <c r="T46" s="23">
        <v>4</v>
      </c>
    </row>
    <row r="47" spans="1:21" ht="15.6" x14ac:dyDescent="0.3">
      <c r="A47" s="11">
        <v>35</v>
      </c>
      <c r="B47" s="33"/>
      <c r="C47" s="33"/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f t="shared" si="0"/>
        <v>0</v>
      </c>
      <c r="K47" t="s">
        <v>58</v>
      </c>
      <c r="L47" s="23" t="s">
        <v>47</v>
      </c>
      <c r="M47" s="23" t="s">
        <v>68</v>
      </c>
      <c r="N47" s="23" t="s">
        <v>21</v>
      </c>
      <c r="O47" s="23" t="s">
        <v>94</v>
      </c>
      <c r="P47" s="23" t="s">
        <v>143</v>
      </c>
      <c r="Q47" s="23">
        <v>3</v>
      </c>
      <c r="R47" s="28">
        <f t="shared" si="1"/>
        <v>93</v>
      </c>
      <c r="S47" s="23" t="s">
        <v>110</v>
      </c>
      <c r="T47" s="23">
        <v>3</v>
      </c>
    </row>
    <row r="48" spans="1:21" ht="15.6" x14ac:dyDescent="0.3">
      <c r="A48" s="11">
        <v>36</v>
      </c>
      <c r="B48" s="33"/>
      <c r="C48" s="33"/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f t="shared" si="0"/>
        <v>0</v>
      </c>
      <c r="K48" t="s">
        <v>57</v>
      </c>
      <c r="L48" s="23" t="s">
        <v>48</v>
      </c>
      <c r="M48" s="23" t="s">
        <v>108</v>
      </c>
      <c r="N48" s="23" t="s">
        <v>20</v>
      </c>
      <c r="O48" s="23" t="s">
        <v>94</v>
      </c>
      <c r="P48" s="23" t="s">
        <v>141</v>
      </c>
      <c r="Q48" s="23" t="s">
        <v>151</v>
      </c>
      <c r="R48" s="28">
        <f t="shared" si="1"/>
        <v>93</v>
      </c>
      <c r="S48" s="23"/>
      <c r="T48" s="23">
        <v>2</v>
      </c>
    </row>
    <row r="49" spans="1:21" ht="15.6" x14ac:dyDescent="0.3">
      <c r="A49" s="11">
        <v>37</v>
      </c>
      <c r="B49" s="33"/>
      <c r="C49" s="33"/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f t="shared" si="0"/>
        <v>0</v>
      </c>
      <c r="K49" t="s">
        <v>57</v>
      </c>
      <c r="L49" s="23" t="s">
        <v>49</v>
      </c>
      <c r="M49" s="23" t="s">
        <v>189</v>
      </c>
      <c r="N49" s="23" t="s">
        <v>84</v>
      </c>
      <c r="O49" s="23" t="s">
        <v>94</v>
      </c>
      <c r="P49" s="23" t="s">
        <v>48</v>
      </c>
      <c r="Q49" s="23" t="s">
        <v>188</v>
      </c>
      <c r="R49" s="28">
        <f t="shared" si="1"/>
        <v>94</v>
      </c>
      <c r="S49" s="23" t="s">
        <v>110</v>
      </c>
      <c r="T49" s="23">
        <v>1</v>
      </c>
    </row>
    <row r="50" spans="1:21" ht="15.6" x14ac:dyDescent="0.3">
      <c r="A50" s="11"/>
      <c r="B50" s="18"/>
      <c r="C50" s="18"/>
      <c r="D50" s="16">
        <v>120</v>
      </c>
      <c r="E50" s="16">
        <v>120</v>
      </c>
      <c r="F50" s="16">
        <v>120</v>
      </c>
      <c r="G50" s="16">
        <f>SUM(G12:G49)</f>
        <v>0</v>
      </c>
      <c r="H50" s="16">
        <f>SUM(H12:H49)</f>
        <v>0</v>
      </c>
      <c r="I50" s="16" cm="1">
        <f t="array" aca="1" ref="I50" ca="1">+A+A41:I50</f>
        <v>0</v>
      </c>
      <c r="L50" s="23"/>
      <c r="M50" s="23"/>
      <c r="N50" s="23"/>
      <c r="O50" s="23"/>
      <c r="P50" s="23"/>
      <c r="Q50" s="23"/>
      <c r="R50" s="28"/>
      <c r="S50" s="23"/>
      <c r="T50" s="23"/>
      <c r="U50" s="23"/>
    </row>
    <row r="51" spans="1:21" x14ac:dyDescent="0.3">
      <c r="L51" s="23"/>
      <c r="M51" s="23"/>
      <c r="N51" s="23"/>
      <c r="O51" s="23"/>
      <c r="P51" s="23"/>
      <c r="Q51" s="23"/>
      <c r="R51" s="28"/>
      <c r="S51" s="23"/>
      <c r="T51" s="23"/>
      <c r="U51" s="23"/>
    </row>
    <row r="52" spans="1:21" x14ac:dyDescent="0.3">
      <c r="L52" s="23"/>
      <c r="M52" s="23"/>
      <c r="N52" s="23"/>
      <c r="O52" s="23"/>
      <c r="P52" s="23"/>
      <c r="Q52" s="23"/>
      <c r="R52" s="28"/>
      <c r="S52" s="23"/>
      <c r="T52" s="23"/>
      <c r="U52" s="23"/>
    </row>
    <row r="53" spans="1:21" x14ac:dyDescent="0.3">
      <c r="K53" t="s">
        <v>4</v>
      </c>
      <c r="L53" s="23"/>
      <c r="M53" s="23"/>
      <c r="N53" s="23"/>
      <c r="O53" s="23"/>
      <c r="P53" s="23"/>
      <c r="Q53" s="23"/>
      <c r="R53" s="28"/>
      <c r="S53" s="23"/>
      <c r="T53" s="23"/>
      <c r="U53" s="23"/>
    </row>
    <row r="54" spans="1:21" x14ac:dyDescent="0.3">
      <c r="K54" s="31" t="s">
        <v>90</v>
      </c>
      <c r="L54" s="31" t="s">
        <v>64</v>
      </c>
      <c r="M54" s="31" t="s">
        <v>22</v>
      </c>
      <c r="N54" s="31" t="s">
        <v>23</v>
      </c>
      <c r="O54" s="31" t="s">
        <v>24</v>
      </c>
      <c r="P54" s="31" t="s">
        <v>25</v>
      </c>
      <c r="Q54" s="31" t="s">
        <v>26</v>
      </c>
      <c r="S54"/>
    </row>
    <row r="55" spans="1:21" x14ac:dyDescent="0.3">
      <c r="K55">
        <v>1</v>
      </c>
      <c r="L55">
        <v>15</v>
      </c>
      <c r="M55" t="s">
        <v>27</v>
      </c>
      <c r="N55" t="s">
        <v>19</v>
      </c>
      <c r="O55" t="s">
        <v>35</v>
      </c>
      <c r="P55" t="s">
        <v>62</v>
      </c>
      <c r="Q55" t="s">
        <v>32</v>
      </c>
      <c r="R55">
        <f t="shared" ref="R55:R69" si="2">Q55+O55</f>
        <v>74</v>
      </c>
      <c r="S55" t="s">
        <v>237</v>
      </c>
    </row>
    <row r="56" spans="1:21" x14ac:dyDescent="0.3">
      <c r="K56">
        <v>2</v>
      </c>
      <c r="L56">
        <v>14</v>
      </c>
      <c r="M56" t="s">
        <v>54</v>
      </c>
      <c r="N56" t="s">
        <v>19</v>
      </c>
      <c r="O56" t="s">
        <v>39</v>
      </c>
      <c r="P56" t="s">
        <v>188</v>
      </c>
      <c r="Q56" t="s">
        <v>241</v>
      </c>
      <c r="R56">
        <f t="shared" si="2"/>
        <v>85</v>
      </c>
      <c r="S56" t="s">
        <v>237</v>
      </c>
    </row>
    <row r="57" spans="1:21" x14ac:dyDescent="0.3">
      <c r="K57">
        <v>3</v>
      </c>
      <c r="L57">
        <v>13</v>
      </c>
      <c r="M57" t="s">
        <v>251</v>
      </c>
      <c r="N57" t="s">
        <v>19</v>
      </c>
      <c r="O57" t="s">
        <v>45</v>
      </c>
      <c r="P57" t="s">
        <v>151</v>
      </c>
      <c r="Q57" t="s">
        <v>152</v>
      </c>
      <c r="R57">
        <f t="shared" si="2"/>
        <v>87</v>
      </c>
      <c r="S57" t="s">
        <v>237</v>
      </c>
    </row>
    <row r="58" spans="1:21" x14ac:dyDescent="0.3">
      <c r="K58">
        <v>4</v>
      </c>
      <c r="L58">
        <v>12</v>
      </c>
      <c r="M58" t="s">
        <v>250</v>
      </c>
      <c r="N58" t="s">
        <v>20</v>
      </c>
      <c r="O58" t="s">
        <v>49</v>
      </c>
      <c r="P58" t="s">
        <v>53</v>
      </c>
      <c r="Q58" t="s">
        <v>109</v>
      </c>
      <c r="R58">
        <f t="shared" si="2"/>
        <v>88</v>
      </c>
      <c r="S58" t="s">
        <v>237</v>
      </c>
      <c r="T58" t="s">
        <v>236</v>
      </c>
    </row>
    <row r="59" spans="1:21" x14ac:dyDescent="0.3">
      <c r="K59">
        <v>5</v>
      </c>
      <c r="L59">
        <v>11</v>
      </c>
      <c r="M59" t="s">
        <v>147</v>
      </c>
      <c r="N59" t="s">
        <v>84</v>
      </c>
      <c r="O59" t="s">
        <v>44</v>
      </c>
      <c r="P59" t="s">
        <v>182</v>
      </c>
      <c r="Q59" t="s">
        <v>249</v>
      </c>
      <c r="R59">
        <f t="shared" si="2"/>
        <v>88</v>
      </c>
      <c r="S59" t="s">
        <v>237</v>
      </c>
    </row>
    <row r="60" spans="1:21" x14ac:dyDescent="0.3">
      <c r="K60">
        <v>6</v>
      </c>
      <c r="L60">
        <v>10</v>
      </c>
      <c r="M60" t="s">
        <v>248</v>
      </c>
      <c r="N60" t="s">
        <v>20</v>
      </c>
      <c r="O60" t="s">
        <v>48</v>
      </c>
      <c r="P60" t="s">
        <v>37</v>
      </c>
      <c r="Q60" t="s">
        <v>138</v>
      </c>
      <c r="R60">
        <f t="shared" si="2"/>
        <v>89</v>
      </c>
      <c r="S60" t="s">
        <v>237</v>
      </c>
      <c r="T60" t="s">
        <v>236</v>
      </c>
    </row>
    <row r="61" spans="1:21" x14ac:dyDescent="0.3">
      <c r="K61">
        <v>7</v>
      </c>
      <c r="L61">
        <v>9</v>
      </c>
      <c r="M61" t="s">
        <v>183</v>
      </c>
      <c r="N61" t="s">
        <v>20</v>
      </c>
      <c r="O61" t="s">
        <v>35</v>
      </c>
      <c r="P61" t="s">
        <v>247</v>
      </c>
      <c r="Q61" t="s">
        <v>246</v>
      </c>
      <c r="R61">
        <f t="shared" si="2"/>
        <v>89</v>
      </c>
      <c r="S61" t="s">
        <v>237</v>
      </c>
      <c r="T61" t="s">
        <v>245</v>
      </c>
    </row>
    <row r="62" spans="1:21" x14ac:dyDescent="0.3">
      <c r="K62">
        <v>8</v>
      </c>
      <c r="L62">
        <v>8</v>
      </c>
      <c r="M62" t="s">
        <v>244</v>
      </c>
      <c r="N62" t="s">
        <v>84</v>
      </c>
      <c r="O62" t="s">
        <v>44</v>
      </c>
      <c r="P62" t="s">
        <v>188</v>
      </c>
      <c r="Q62" t="s">
        <v>241</v>
      </c>
      <c r="R62">
        <f t="shared" si="2"/>
        <v>89</v>
      </c>
      <c r="S62" t="s">
        <v>237</v>
      </c>
    </row>
    <row r="63" spans="1:21" x14ac:dyDescent="0.3">
      <c r="K63">
        <v>9</v>
      </c>
      <c r="L63">
        <v>7</v>
      </c>
      <c r="M63" t="s">
        <v>187</v>
      </c>
      <c r="N63" t="s">
        <v>19</v>
      </c>
      <c r="O63" t="s">
        <v>47</v>
      </c>
      <c r="P63" t="s">
        <v>41</v>
      </c>
      <c r="Q63" t="s">
        <v>157</v>
      </c>
      <c r="R63">
        <f t="shared" si="2"/>
        <v>90</v>
      </c>
      <c r="S63" t="s">
        <v>237</v>
      </c>
    </row>
    <row r="64" spans="1:21" x14ac:dyDescent="0.3">
      <c r="K64">
        <v>10</v>
      </c>
      <c r="L64">
        <v>6</v>
      </c>
      <c r="M64" t="s">
        <v>150</v>
      </c>
      <c r="N64" t="s">
        <v>19</v>
      </c>
      <c r="O64" t="s">
        <v>39</v>
      </c>
      <c r="P64" t="s">
        <v>184</v>
      </c>
      <c r="Q64" t="s">
        <v>243</v>
      </c>
      <c r="R64">
        <f t="shared" si="2"/>
        <v>91</v>
      </c>
      <c r="S64" t="s">
        <v>237</v>
      </c>
    </row>
    <row r="65" spans="11:22" x14ac:dyDescent="0.3">
      <c r="K65">
        <v>11</v>
      </c>
      <c r="L65">
        <v>5</v>
      </c>
      <c r="M65" t="s">
        <v>242</v>
      </c>
      <c r="N65" t="s">
        <v>21</v>
      </c>
      <c r="O65" t="s">
        <v>49</v>
      </c>
      <c r="P65" t="s">
        <v>41</v>
      </c>
      <c r="Q65" t="s">
        <v>157</v>
      </c>
      <c r="R65">
        <f t="shared" si="2"/>
        <v>92</v>
      </c>
      <c r="S65" t="s">
        <v>237</v>
      </c>
      <c r="T65" t="s">
        <v>236</v>
      </c>
    </row>
    <row r="66" spans="11:22" x14ac:dyDescent="0.3">
      <c r="K66">
        <v>12</v>
      </c>
      <c r="L66">
        <v>4</v>
      </c>
      <c r="M66" t="s">
        <v>178</v>
      </c>
      <c r="N66" t="s">
        <v>84</v>
      </c>
      <c r="O66" t="s">
        <v>47</v>
      </c>
      <c r="P66" t="s">
        <v>188</v>
      </c>
      <c r="Q66" t="s">
        <v>241</v>
      </c>
      <c r="R66">
        <f t="shared" si="2"/>
        <v>92</v>
      </c>
      <c r="S66" t="s">
        <v>237</v>
      </c>
    </row>
    <row r="67" spans="11:22" x14ac:dyDescent="0.3">
      <c r="K67">
        <v>13</v>
      </c>
      <c r="L67">
        <v>3</v>
      </c>
      <c r="M67" t="s">
        <v>240</v>
      </c>
      <c r="N67" t="s">
        <v>19</v>
      </c>
      <c r="O67" t="s">
        <v>143</v>
      </c>
      <c r="P67" t="s">
        <v>37</v>
      </c>
      <c r="Q67" t="s">
        <v>138</v>
      </c>
      <c r="R67">
        <f t="shared" si="2"/>
        <v>93</v>
      </c>
      <c r="S67" t="s">
        <v>237</v>
      </c>
      <c r="T67" t="s">
        <v>236</v>
      </c>
    </row>
    <row r="68" spans="11:22" x14ac:dyDescent="0.3">
      <c r="K68">
        <v>14</v>
      </c>
      <c r="L68">
        <v>2</v>
      </c>
      <c r="M68" t="s">
        <v>142</v>
      </c>
      <c r="N68" t="s">
        <v>20</v>
      </c>
      <c r="O68" t="s">
        <v>43</v>
      </c>
      <c r="P68" t="s">
        <v>239</v>
      </c>
      <c r="Q68" t="s">
        <v>238</v>
      </c>
      <c r="R68">
        <f t="shared" si="2"/>
        <v>93</v>
      </c>
      <c r="S68" t="s">
        <v>237</v>
      </c>
    </row>
    <row r="69" spans="11:22" x14ac:dyDescent="0.3">
      <c r="K69">
        <v>15</v>
      </c>
      <c r="L69">
        <v>1</v>
      </c>
      <c r="M69" t="s">
        <v>146</v>
      </c>
      <c r="N69" t="s">
        <v>20</v>
      </c>
      <c r="O69" t="s">
        <v>101</v>
      </c>
      <c r="P69" t="s">
        <v>53</v>
      </c>
      <c r="Q69" t="s">
        <v>109</v>
      </c>
      <c r="R69">
        <f t="shared" si="2"/>
        <v>95</v>
      </c>
      <c r="S69" t="s">
        <v>237</v>
      </c>
      <c r="T69" t="s">
        <v>236</v>
      </c>
    </row>
    <row r="70" spans="11:22" x14ac:dyDescent="0.3">
      <c r="K70" s="23"/>
      <c r="L70" s="23"/>
      <c r="S70"/>
    </row>
    <row r="71" spans="11:22" x14ac:dyDescent="0.3">
      <c r="L71" s="23"/>
      <c r="M71" s="23"/>
      <c r="N71" s="23"/>
      <c r="O71" s="23"/>
      <c r="P71" s="23"/>
      <c r="Q71" s="23"/>
      <c r="R71" s="28"/>
      <c r="S71" s="23"/>
      <c r="T71" s="23"/>
      <c r="U71" s="23"/>
      <c r="V71" s="23"/>
    </row>
    <row r="72" spans="11:22" x14ac:dyDescent="0.3">
      <c r="V72" s="23"/>
    </row>
    <row r="73" spans="11:22" x14ac:dyDescent="0.3">
      <c r="V73" s="23"/>
    </row>
    <row r="74" spans="11:22" x14ac:dyDescent="0.3">
      <c r="V74" s="23"/>
    </row>
    <row r="75" spans="11:22" x14ac:dyDescent="0.3">
      <c r="V75" s="23"/>
    </row>
    <row r="76" spans="11:22" x14ac:dyDescent="0.3">
      <c r="V76" s="23"/>
    </row>
    <row r="77" spans="11:22" x14ac:dyDescent="0.3">
      <c r="V77" s="23"/>
    </row>
    <row r="78" spans="11:22" x14ac:dyDescent="0.3">
      <c r="V78" s="23"/>
    </row>
    <row r="79" spans="11:22" x14ac:dyDescent="0.3">
      <c r="V79" s="23"/>
    </row>
    <row r="80" spans="11:22" x14ac:dyDescent="0.3">
      <c r="V80" s="23"/>
    </row>
    <row r="81" spans="21:22" x14ac:dyDescent="0.3">
      <c r="V81" s="23"/>
    </row>
    <row r="82" spans="21:22" x14ac:dyDescent="0.3">
      <c r="V82" s="23"/>
    </row>
    <row r="83" spans="21:22" x14ac:dyDescent="0.3">
      <c r="V83" s="23"/>
    </row>
    <row r="84" spans="21:22" x14ac:dyDescent="0.3">
      <c r="V84" s="23"/>
    </row>
    <row r="85" spans="21:22" x14ac:dyDescent="0.3">
      <c r="V85" s="23"/>
    </row>
    <row r="86" spans="21:22" x14ac:dyDescent="0.3">
      <c r="V86" s="23"/>
    </row>
    <row r="87" spans="21:22" x14ac:dyDescent="0.3">
      <c r="V87" s="23"/>
    </row>
    <row r="88" spans="21:22" x14ac:dyDescent="0.3">
      <c r="U88" s="23"/>
      <c r="V88" s="23"/>
    </row>
    <row r="89" spans="21:22" x14ac:dyDescent="0.3">
      <c r="U89" s="23"/>
      <c r="V89" s="23"/>
    </row>
    <row r="90" spans="21:22" x14ac:dyDescent="0.3">
      <c r="U90" s="23"/>
      <c r="V90" s="23"/>
    </row>
    <row r="91" spans="21:22" x14ac:dyDescent="0.3">
      <c r="U91" s="23"/>
      <c r="V91" s="23"/>
    </row>
    <row r="92" spans="21:22" x14ac:dyDescent="0.3">
      <c r="U92" s="23"/>
    </row>
    <row r="93" spans="21:22" x14ac:dyDescent="0.3">
      <c r="U93" s="23"/>
    </row>
    <row r="94" spans="21:22" x14ac:dyDescent="0.3">
      <c r="U94" s="23"/>
    </row>
    <row r="95" spans="21:22" x14ac:dyDescent="0.3">
      <c r="U95" s="23"/>
    </row>
    <row r="96" spans="21:22" x14ac:dyDescent="0.3">
      <c r="U96" s="23"/>
    </row>
    <row r="97" spans="21:25" x14ac:dyDescent="0.3">
      <c r="U97" s="23"/>
      <c r="Y97">
        <v>15</v>
      </c>
    </row>
    <row r="98" spans="21:25" x14ac:dyDescent="0.3">
      <c r="U98" s="23"/>
      <c r="Y98">
        <v>16</v>
      </c>
    </row>
    <row r="99" spans="21:25" x14ac:dyDescent="0.3">
      <c r="U99" s="23"/>
    </row>
    <row r="100" spans="21:25" x14ac:dyDescent="0.3">
      <c r="U100" s="23"/>
    </row>
    <row r="101" spans="21:25" x14ac:dyDescent="0.3">
      <c r="U101" s="23"/>
    </row>
    <row r="102" spans="21:25" x14ac:dyDescent="0.3">
      <c r="U102" s="23"/>
    </row>
    <row r="103" spans="21:25" x14ac:dyDescent="0.3">
      <c r="U103" s="23"/>
    </row>
    <row r="104" spans="21:25" x14ac:dyDescent="0.3">
      <c r="U104" s="23"/>
    </row>
    <row r="119" spans="22:22" x14ac:dyDescent="0.3">
      <c r="V119" t="s">
        <v>52</v>
      </c>
    </row>
    <row r="120" spans="22:22" x14ac:dyDescent="0.3">
      <c r="V120" t="s">
        <v>52</v>
      </c>
    </row>
    <row r="123" spans="22:22" x14ac:dyDescent="0.3">
      <c r="V123" t="s">
        <v>52</v>
      </c>
    </row>
    <row r="124" spans="22:22" x14ac:dyDescent="0.3">
      <c r="V124" t="s">
        <v>52</v>
      </c>
    </row>
    <row r="127" spans="22:22" x14ac:dyDescent="0.3">
      <c r="V127" t="s">
        <v>52</v>
      </c>
    </row>
    <row r="128" spans="22:22" x14ac:dyDescent="0.3">
      <c r="V128" t="s">
        <v>52</v>
      </c>
    </row>
  </sheetData>
  <sortState xmlns:xlrd2="http://schemas.microsoft.com/office/spreadsheetml/2017/richdata2" ref="K52">
    <sortCondition sortBy="fontColor" ref="K52"/>
  </sortState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E0738-A546-49B8-BCD7-E0B9F9D50796}">
  <dimension ref="A1:U61"/>
  <sheetViews>
    <sheetView topLeftCell="I37" workbookViewId="0">
      <selection activeCell="U55" sqref="L39:U55"/>
    </sheetView>
  </sheetViews>
  <sheetFormatPr defaultRowHeight="14.4" x14ac:dyDescent="0.3"/>
  <cols>
    <col min="1" max="1" width="11.21875" customWidth="1"/>
    <col min="2" max="2" width="22.77734375" customWidth="1"/>
    <col min="3" max="3" width="24.44140625" customWidth="1"/>
    <col min="4" max="4" width="10.77734375" customWidth="1"/>
    <col min="5" max="5" width="10.44140625" customWidth="1"/>
    <col min="6" max="6" width="10.77734375" bestFit="1" customWidth="1"/>
    <col min="7" max="7" width="8.5546875" bestFit="1" customWidth="1"/>
    <col min="8" max="8" width="10.77734375" bestFit="1" customWidth="1"/>
    <col min="9" max="9" width="17.44140625" bestFit="1" customWidth="1"/>
    <col min="13" max="13" width="22" bestFit="1" customWidth="1"/>
    <col min="14" max="14" width="26" bestFit="1" customWidth="1"/>
    <col min="15" max="15" width="12.77734375" customWidth="1"/>
    <col min="16" max="16" width="12" bestFit="1" customWidth="1"/>
  </cols>
  <sheetData>
    <row r="1" spans="1:20" x14ac:dyDescent="0.3">
      <c r="L1" t="s">
        <v>85</v>
      </c>
    </row>
    <row r="3" spans="1:20" x14ac:dyDescent="0.3">
      <c r="L3" s="24" t="s">
        <v>90</v>
      </c>
      <c r="M3" s="24" t="s">
        <v>22</v>
      </c>
      <c r="N3" s="24" t="s">
        <v>23</v>
      </c>
      <c r="O3" s="24" t="s">
        <v>91</v>
      </c>
      <c r="P3" s="24" t="s">
        <v>24</v>
      </c>
      <c r="Q3" s="24" t="s">
        <v>25</v>
      </c>
      <c r="R3" s="24" t="s">
        <v>26</v>
      </c>
      <c r="S3" s="24" t="s">
        <v>92</v>
      </c>
      <c r="T3" s="24" t="s">
        <v>64</v>
      </c>
    </row>
    <row r="4" spans="1:20" ht="21" x14ac:dyDescent="0.4">
      <c r="B4" s="7" t="s">
        <v>165</v>
      </c>
      <c r="C4" s="6"/>
      <c r="L4" s="23" t="s">
        <v>30</v>
      </c>
      <c r="M4" s="23" t="s">
        <v>93</v>
      </c>
      <c r="N4" s="23" t="s">
        <v>19</v>
      </c>
      <c r="O4" s="23" t="s">
        <v>94</v>
      </c>
      <c r="P4" s="23" t="s">
        <v>95</v>
      </c>
      <c r="Q4" s="23" t="s">
        <v>96</v>
      </c>
      <c r="R4" s="23" t="s">
        <v>97</v>
      </c>
      <c r="S4" s="23"/>
      <c r="T4" s="2">
        <v>15</v>
      </c>
    </row>
    <row r="5" spans="1:20" ht="21" x14ac:dyDescent="0.4">
      <c r="B5" s="7" t="s">
        <v>233</v>
      </c>
      <c r="C5" s="7"/>
      <c r="L5" s="23" t="s">
        <v>33</v>
      </c>
      <c r="M5" s="23" t="s">
        <v>27</v>
      </c>
      <c r="N5" s="23" t="s">
        <v>19</v>
      </c>
      <c r="O5" s="23" t="s">
        <v>94</v>
      </c>
      <c r="P5" s="23" t="s">
        <v>39</v>
      </c>
      <c r="Q5" s="23" t="s">
        <v>67</v>
      </c>
      <c r="R5" s="23" t="s">
        <v>59</v>
      </c>
      <c r="S5" s="23"/>
      <c r="T5" s="2">
        <v>14</v>
      </c>
    </row>
    <row r="6" spans="1:20" ht="15.6" x14ac:dyDescent="0.3">
      <c r="A6" s="13" t="s">
        <v>76</v>
      </c>
      <c r="B6" s="13" t="s">
        <v>22</v>
      </c>
      <c r="C6" s="13" t="s">
        <v>75</v>
      </c>
      <c r="D6" s="11" t="s">
        <v>5</v>
      </c>
      <c r="E6" s="11" t="s">
        <v>6</v>
      </c>
      <c r="F6" s="11" t="s">
        <v>4</v>
      </c>
      <c r="G6" s="11" t="s">
        <v>89</v>
      </c>
      <c r="H6" s="11" t="s">
        <v>7</v>
      </c>
      <c r="I6" s="11" t="s">
        <v>79</v>
      </c>
      <c r="L6" s="23" t="s">
        <v>35</v>
      </c>
      <c r="M6" s="23" t="s">
        <v>29</v>
      </c>
      <c r="N6" s="23" t="s">
        <v>19</v>
      </c>
      <c r="O6" s="23" t="s">
        <v>94</v>
      </c>
      <c r="P6" s="23" t="s">
        <v>46</v>
      </c>
      <c r="Q6" s="23" t="s">
        <v>60</v>
      </c>
      <c r="R6" s="23" t="s">
        <v>51</v>
      </c>
      <c r="S6" s="23"/>
      <c r="T6" s="2">
        <v>13</v>
      </c>
    </row>
    <row r="7" spans="1:20" ht="15.6" x14ac:dyDescent="0.3">
      <c r="A7" s="11">
        <v>1</v>
      </c>
      <c r="B7" s="22" t="s">
        <v>27</v>
      </c>
      <c r="C7" s="22" t="s">
        <v>19</v>
      </c>
      <c r="D7" s="14">
        <v>14</v>
      </c>
      <c r="E7" s="11">
        <v>10</v>
      </c>
      <c r="F7" s="11">
        <v>15</v>
      </c>
      <c r="G7" s="11">
        <v>0</v>
      </c>
      <c r="H7" s="11">
        <v>0</v>
      </c>
      <c r="I7" s="11">
        <f t="shared" ref="I7" si="0">SUM(LARGE(D7:H7,1)+LARGE(D7:H7,2)+LARGE(D7:H7,3))</f>
        <v>39</v>
      </c>
      <c r="L7" s="23" t="s">
        <v>36</v>
      </c>
      <c r="M7" s="23" t="s">
        <v>98</v>
      </c>
      <c r="N7" s="23" t="s">
        <v>28</v>
      </c>
      <c r="O7" s="23" t="s">
        <v>94</v>
      </c>
      <c r="P7" s="23" t="s">
        <v>46</v>
      </c>
      <c r="Q7" s="23" t="s">
        <v>50</v>
      </c>
      <c r="R7" s="23" t="s">
        <v>61</v>
      </c>
      <c r="S7" s="23" t="s">
        <v>24</v>
      </c>
      <c r="T7" s="2">
        <v>12</v>
      </c>
    </row>
    <row r="8" spans="1:20" ht="15.6" x14ac:dyDescent="0.3">
      <c r="A8" s="11">
        <v>2</v>
      </c>
      <c r="B8" s="22" t="s">
        <v>81</v>
      </c>
      <c r="C8" s="22" t="s">
        <v>19</v>
      </c>
      <c r="D8" s="14">
        <v>7</v>
      </c>
      <c r="E8" s="11">
        <v>0</v>
      </c>
      <c r="F8" s="11">
        <v>14</v>
      </c>
      <c r="G8" s="11">
        <v>0</v>
      </c>
      <c r="H8" s="11">
        <v>0</v>
      </c>
      <c r="I8" s="11">
        <f t="shared" ref="I8:I39" si="1">SUM(LARGE(D8:H8,1)+LARGE(D8:H8,2)+LARGE(D8:H8,3))</f>
        <v>21</v>
      </c>
      <c r="L8" s="23" t="s">
        <v>38</v>
      </c>
      <c r="M8" s="23" t="s">
        <v>99</v>
      </c>
      <c r="N8" s="23" t="s">
        <v>100</v>
      </c>
      <c r="O8" s="23" t="s">
        <v>94</v>
      </c>
      <c r="P8" s="23" t="s">
        <v>101</v>
      </c>
      <c r="Q8" s="23" t="s">
        <v>50</v>
      </c>
      <c r="R8" s="23" t="s">
        <v>61</v>
      </c>
      <c r="S8" s="23"/>
      <c r="T8" s="2">
        <v>11</v>
      </c>
    </row>
    <row r="9" spans="1:20" ht="15.6" x14ac:dyDescent="0.3">
      <c r="A9" s="11">
        <v>3</v>
      </c>
      <c r="B9" s="22" t="s">
        <v>29</v>
      </c>
      <c r="C9" s="22" t="s">
        <v>19</v>
      </c>
      <c r="D9" s="14">
        <v>13</v>
      </c>
      <c r="E9" s="11">
        <v>3</v>
      </c>
      <c r="F9" s="11">
        <v>5</v>
      </c>
      <c r="G9" s="11">
        <v>0</v>
      </c>
      <c r="H9" s="11">
        <v>0</v>
      </c>
      <c r="I9" s="11">
        <f t="shared" si="1"/>
        <v>21</v>
      </c>
      <c r="L9" s="23" t="s">
        <v>39</v>
      </c>
      <c r="M9" s="23" t="s">
        <v>54</v>
      </c>
      <c r="N9" s="23" t="s">
        <v>19</v>
      </c>
      <c r="O9" s="23" t="s">
        <v>94</v>
      </c>
      <c r="P9" s="23" t="s">
        <v>43</v>
      </c>
      <c r="Q9" s="23" t="s">
        <v>62</v>
      </c>
      <c r="R9" s="23" t="s">
        <v>32</v>
      </c>
      <c r="S9" s="23" t="s">
        <v>24</v>
      </c>
      <c r="T9" s="2">
        <v>10</v>
      </c>
    </row>
    <row r="10" spans="1:20" ht="15.6" x14ac:dyDescent="0.3">
      <c r="A10" s="11">
        <v>4</v>
      </c>
      <c r="B10" s="32" t="s">
        <v>102</v>
      </c>
      <c r="C10" s="32" t="s">
        <v>28</v>
      </c>
      <c r="D10" s="11">
        <v>8</v>
      </c>
      <c r="E10" s="11">
        <v>11</v>
      </c>
      <c r="F10" s="11">
        <v>0</v>
      </c>
      <c r="G10" s="11">
        <v>0</v>
      </c>
      <c r="H10" s="11">
        <v>0</v>
      </c>
      <c r="I10" s="11">
        <f t="shared" si="1"/>
        <v>19</v>
      </c>
      <c r="L10" s="23" t="s">
        <v>40</v>
      </c>
      <c r="M10" s="23" t="s">
        <v>69</v>
      </c>
      <c r="N10" s="23" t="s">
        <v>19</v>
      </c>
      <c r="O10" s="23" t="s">
        <v>94</v>
      </c>
      <c r="P10" s="23" t="s">
        <v>46</v>
      </c>
      <c r="Q10" s="23" t="s">
        <v>62</v>
      </c>
      <c r="R10" s="23" t="s">
        <v>32</v>
      </c>
      <c r="S10" s="23" t="s">
        <v>24</v>
      </c>
      <c r="T10" s="2">
        <v>9</v>
      </c>
    </row>
    <row r="11" spans="1:20" ht="15.6" x14ac:dyDescent="0.3">
      <c r="A11" s="11">
        <v>5</v>
      </c>
      <c r="B11" s="22" t="s">
        <v>105</v>
      </c>
      <c r="C11" s="22" t="s">
        <v>21</v>
      </c>
      <c r="D11" s="14">
        <v>6</v>
      </c>
      <c r="E11" s="11">
        <v>0</v>
      </c>
      <c r="F11" s="11">
        <v>13</v>
      </c>
      <c r="G11" s="11">
        <v>0</v>
      </c>
      <c r="H11" s="11">
        <v>0</v>
      </c>
      <c r="I11" s="11">
        <f t="shared" si="1"/>
        <v>19</v>
      </c>
      <c r="L11" s="23" t="s">
        <v>42</v>
      </c>
      <c r="M11" s="23" t="s">
        <v>102</v>
      </c>
      <c r="N11" s="23" t="s">
        <v>28</v>
      </c>
      <c r="O11" s="23" t="s">
        <v>94</v>
      </c>
      <c r="P11" s="23" t="s">
        <v>103</v>
      </c>
      <c r="Q11" s="23" t="s">
        <v>62</v>
      </c>
      <c r="R11" s="23" t="s">
        <v>32</v>
      </c>
      <c r="S11" s="23"/>
      <c r="T11" s="2">
        <v>8</v>
      </c>
    </row>
    <row r="12" spans="1:20" ht="15.6" x14ac:dyDescent="0.3">
      <c r="A12" s="11">
        <v>6</v>
      </c>
      <c r="B12" s="22" t="s">
        <v>93</v>
      </c>
      <c r="C12" s="22" t="s">
        <v>19</v>
      </c>
      <c r="D12" s="14">
        <v>15</v>
      </c>
      <c r="E12" s="11">
        <v>0</v>
      </c>
      <c r="F12" s="11">
        <v>0</v>
      </c>
      <c r="G12" s="11">
        <v>0</v>
      </c>
      <c r="H12" s="11">
        <v>0</v>
      </c>
      <c r="I12" s="11">
        <f t="shared" si="1"/>
        <v>15</v>
      </c>
      <c r="L12" s="23" t="s">
        <v>43</v>
      </c>
      <c r="M12" s="23" t="s">
        <v>81</v>
      </c>
      <c r="N12" s="23" t="s">
        <v>19</v>
      </c>
      <c r="O12" s="23" t="s">
        <v>94</v>
      </c>
      <c r="P12" s="23" t="s">
        <v>45</v>
      </c>
      <c r="Q12" s="23" t="s">
        <v>31</v>
      </c>
      <c r="R12" s="23" t="s">
        <v>104</v>
      </c>
      <c r="S12" s="23" t="s">
        <v>24</v>
      </c>
      <c r="T12" s="2">
        <v>7</v>
      </c>
    </row>
    <row r="13" spans="1:20" ht="15.6" x14ac:dyDescent="0.3">
      <c r="A13" s="11">
        <v>7</v>
      </c>
      <c r="B13" s="32" t="s">
        <v>150</v>
      </c>
      <c r="C13" s="32" t="s">
        <v>19</v>
      </c>
      <c r="D13" s="11">
        <v>0</v>
      </c>
      <c r="E13" s="11">
        <v>15</v>
      </c>
      <c r="F13" s="11">
        <v>0</v>
      </c>
      <c r="G13" s="11">
        <v>0</v>
      </c>
      <c r="H13" s="11">
        <v>0</v>
      </c>
      <c r="I13" s="11">
        <f t="shared" si="1"/>
        <v>15</v>
      </c>
      <c r="L13" s="23" t="s">
        <v>44</v>
      </c>
      <c r="M13" s="23" t="s">
        <v>105</v>
      </c>
      <c r="N13" s="23" t="s">
        <v>21</v>
      </c>
      <c r="O13" s="23" t="s">
        <v>94</v>
      </c>
      <c r="P13" s="23" t="s">
        <v>49</v>
      </c>
      <c r="Q13" s="23" t="s">
        <v>31</v>
      </c>
      <c r="R13" s="23" t="s">
        <v>104</v>
      </c>
      <c r="S13" s="23" t="s">
        <v>24</v>
      </c>
      <c r="T13" s="2">
        <v>6</v>
      </c>
    </row>
    <row r="14" spans="1:20" ht="15.6" x14ac:dyDescent="0.3">
      <c r="A14" s="11">
        <v>8</v>
      </c>
      <c r="B14" s="32" t="s">
        <v>63</v>
      </c>
      <c r="C14" s="32" t="s">
        <v>20</v>
      </c>
      <c r="D14" s="11">
        <v>0</v>
      </c>
      <c r="E14" s="11">
        <v>14</v>
      </c>
      <c r="F14" s="11">
        <v>1</v>
      </c>
      <c r="G14" s="11">
        <v>0</v>
      </c>
      <c r="H14" s="11">
        <v>0</v>
      </c>
      <c r="I14" s="11">
        <f t="shared" si="1"/>
        <v>15</v>
      </c>
      <c r="L14" s="23" t="s">
        <v>45</v>
      </c>
      <c r="M14" s="23" t="s">
        <v>106</v>
      </c>
      <c r="N14" s="23" t="s">
        <v>19</v>
      </c>
      <c r="O14" s="23" t="s">
        <v>94</v>
      </c>
      <c r="P14" s="23" t="s">
        <v>107</v>
      </c>
      <c r="Q14" s="23" t="s">
        <v>31</v>
      </c>
      <c r="R14" s="23" t="s">
        <v>104</v>
      </c>
      <c r="S14" s="23"/>
      <c r="T14" s="2">
        <v>5</v>
      </c>
    </row>
    <row r="15" spans="1:20" ht="15.6" x14ac:dyDescent="0.3">
      <c r="A15" s="11">
        <v>9</v>
      </c>
      <c r="B15" s="32" t="s">
        <v>146</v>
      </c>
      <c r="C15" s="32" t="s">
        <v>20</v>
      </c>
      <c r="D15" s="11">
        <v>0</v>
      </c>
      <c r="E15" s="11">
        <v>4</v>
      </c>
      <c r="F15" s="11">
        <v>11</v>
      </c>
      <c r="G15" s="11">
        <v>0</v>
      </c>
      <c r="H15" s="11">
        <v>0</v>
      </c>
      <c r="I15" s="11">
        <f t="shared" si="1"/>
        <v>15</v>
      </c>
      <c r="L15" s="23" t="s">
        <v>46</v>
      </c>
      <c r="M15" s="23" t="s">
        <v>108</v>
      </c>
      <c r="N15" s="23" t="s">
        <v>20</v>
      </c>
      <c r="O15" s="23" t="s">
        <v>94</v>
      </c>
      <c r="P15" s="23" t="s">
        <v>107</v>
      </c>
      <c r="Q15" s="23" t="s">
        <v>53</v>
      </c>
      <c r="R15" s="23" t="s">
        <v>109</v>
      </c>
      <c r="S15" s="23" t="s">
        <v>110</v>
      </c>
      <c r="T15" s="2">
        <v>4</v>
      </c>
    </row>
    <row r="16" spans="1:20" ht="15.6" x14ac:dyDescent="0.3">
      <c r="A16" s="11">
        <v>10</v>
      </c>
      <c r="B16" s="32" t="s">
        <v>178</v>
      </c>
      <c r="C16" s="32" t="s">
        <v>84</v>
      </c>
      <c r="D16" s="11">
        <v>0</v>
      </c>
      <c r="E16" s="11">
        <v>13</v>
      </c>
      <c r="F16" s="11">
        <v>0</v>
      </c>
      <c r="G16" s="11">
        <v>0</v>
      </c>
      <c r="H16" s="11">
        <v>0</v>
      </c>
      <c r="I16" s="11">
        <f t="shared" si="1"/>
        <v>13</v>
      </c>
      <c r="L16" s="23" t="s">
        <v>47</v>
      </c>
      <c r="M16" s="23" t="s">
        <v>111</v>
      </c>
      <c r="N16" s="23" t="s">
        <v>84</v>
      </c>
      <c r="O16" s="23" t="s">
        <v>94</v>
      </c>
      <c r="P16" s="23" t="s">
        <v>107</v>
      </c>
      <c r="Q16" s="23" t="s">
        <v>53</v>
      </c>
      <c r="R16" s="23" t="s">
        <v>109</v>
      </c>
      <c r="S16" s="23" t="s">
        <v>24</v>
      </c>
      <c r="T16" s="2">
        <v>3</v>
      </c>
    </row>
    <row r="17" spans="1:20" ht="15.6" x14ac:dyDescent="0.3">
      <c r="A17" s="11">
        <v>11</v>
      </c>
      <c r="B17" s="22" t="s">
        <v>98</v>
      </c>
      <c r="C17" s="22" t="s">
        <v>28</v>
      </c>
      <c r="D17" s="14">
        <v>12</v>
      </c>
      <c r="E17" s="11">
        <v>0</v>
      </c>
      <c r="F17" s="11">
        <v>0</v>
      </c>
      <c r="G17" s="11">
        <v>0</v>
      </c>
      <c r="H17" s="11">
        <v>0</v>
      </c>
      <c r="I17" s="11">
        <f t="shared" si="1"/>
        <v>12</v>
      </c>
      <c r="L17" s="23" t="s">
        <v>48</v>
      </c>
      <c r="M17" s="23" t="s">
        <v>68</v>
      </c>
      <c r="N17" s="23" t="s">
        <v>21</v>
      </c>
      <c r="O17" s="23" t="s">
        <v>94</v>
      </c>
      <c r="P17" s="23" t="s">
        <v>112</v>
      </c>
      <c r="Q17" s="23" t="s">
        <v>53</v>
      </c>
      <c r="R17" s="23" t="s">
        <v>109</v>
      </c>
      <c r="S17" s="23" t="s">
        <v>24</v>
      </c>
      <c r="T17" s="2">
        <v>2</v>
      </c>
    </row>
    <row r="18" spans="1:20" ht="15.6" x14ac:dyDescent="0.3">
      <c r="A18" s="11">
        <v>12</v>
      </c>
      <c r="B18" s="32" t="s">
        <v>190</v>
      </c>
      <c r="C18" s="32" t="s">
        <v>20</v>
      </c>
      <c r="D18" s="11">
        <v>0</v>
      </c>
      <c r="E18" s="11">
        <v>0</v>
      </c>
      <c r="F18" s="11">
        <v>12</v>
      </c>
      <c r="G18" s="11">
        <v>0</v>
      </c>
      <c r="H18" s="11">
        <v>0</v>
      </c>
      <c r="I18" s="11">
        <f t="shared" si="1"/>
        <v>12</v>
      </c>
      <c r="L18" s="23" t="s">
        <v>49</v>
      </c>
      <c r="M18" s="23" t="s">
        <v>113</v>
      </c>
      <c r="N18" s="23" t="s">
        <v>84</v>
      </c>
      <c r="O18" s="23" t="s">
        <v>94</v>
      </c>
      <c r="P18" s="23" t="s">
        <v>114</v>
      </c>
      <c r="Q18" s="23" t="s">
        <v>53</v>
      </c>
      <c r="R18" s="23" t="s">
        <v>109</v>
      </c>
      <c r="S18" s="23"/>
      <c r="T18" s="2">
        <v>1</v>
      </c>
    </row>
    <row r="19" spans="1:20" ht="15.6" x14ac:dyDescent="0.3">
      <c r="A19" s="11">
        <v>13</v>
      </c>
      <c r="B19" s="32" t="s">
        <v>148</v>
      </c>
      <c r="C19" s="32" t="s">
        <v>84</v>
      </c>
      <c r="D19" s="11">
        <v>0</v>
      </c>
      <c r="E19" s="11">
        <v>12</v>
      </c>
      <c r="F19" s="11">
        <v>0</v>
      </c>
      <c r="G19" s="11">
        <v>0</v>
      </c>
      <c r="H19" s="11">
        <v>0</v>
      </c>
      <c r="I19" s="11">
        <f t="shared" si="1"/>
        <v>12</v>
      </c>
    </row>
    <row r="20" spans="1:20" ht="15.6" x14ac:dyDescent="0.3">
      <c r="A20" s="11">
        <v>14</v>
      </c>
      <c r="B20" s="22" t="s">
        <v>99</v>
      </c>
      <c r="C20" s="22" t="s">
        <v>100</v>
      </c>
      <c r="D20" s="14">
        <v>11</v>
      </c>
      <c r="E20" s="11">
        <v>0</v>
      </c>
      <c r="F20" s="11">
        <v>0</v>
      </c>
      <c r="G20" s="11">
        <v>0</v>
      </c>
      <c r="H20" s="11">
        <v>0</v>
      </c>
      <c r="I20" s="11">
        <f t="shared" si="1"/>
        <v>11</v>
      </c>
      <c r="L20" s="23" t="s">
        <v>181</v>
      </c>
    </row>
    <row r="21" spans="1:20" ht="15.6" x14ac:dyDescent="0.3">
      <c r="A21" s="11">
        <v>15</v>
      </c>
      <c r="B21" s="22" t="s">
        <v>69</v>
      </c>
      <c r="C21" s="22" t="s">
        <v>19</v>
      </c>
      <c r="D21" s="14">
        <v>9</v>
      </c>
      <c r="E21" s="11">
        <v>2</v>
      </c>
      <c r="F21" s="11">
        <v>0</v>
      </c>
      <c r="G21" s="11">
        <v>0</v>
      </c>
      <c r="H21" s="11">
        <v>0</v>
      </c>
      <c r="I21" s="11">
        <f t="shared" si="1"/>
        <v>11</v>
      </c>
    </row>
    <row r="22" spans="1:20" ht="15.6" x14ac:dyDescent="0.3">
      <c r="A22" s="11">
        <v>16</v>
      </c>
      <c r="B22" s="22" t="s">
        <v>54</v>
      </c>
      <c r="C22" s="22" t="s">
        <v>19</v>
      </c>
      <c r="D22" s="14">
        <v>10</v>
      </c>
      <c r="E22" s="11">
        <v>0</v>
      </c>
      <c r="F22" s="11">
        <v>0</v>
      </c>
      <c r="G22" s="11">
        <v>0</v>
      </c>
      <c r="H22" s="11">
        <v>0</v>
      </c>
      <c r="I22" s="11">
        <f t="shared" si="1"/>
        <v>10</v>
      </c>
      <c r="L22" s="31" t="s">
        <v>90</v>
      </c>
      <c r="M22" s="31" t="s">
        <v>22</v>
      </c>
      <c r="N22" s="31" t="s">
        <v>23</v>
      </c>
      <c r="O22" s="31" t="s">
        <v>91</v>
      </c>
      <c r="P22" s="31" t="s">
        <v>24</v>
      </c>
      <c r="Q22" s="31" t="s">
        <v>25</v>
      </c>
      <c r="R22" s="31" t="s">
        <v>26</v>
      </c>
      <c r="S22" s="31" t="s">
        <v>92</v>
      </c>
      <c r="T22" s="24" t="s">
        <v>64</v>
      </c>
    </row>
    <row r="23" spans="1:20" ht="15.6" x14ac:dyDescent="0.3">
      <c r="A23" s="11">
        <v>17</v>
      </c>
      <c r="B23" s="32" t="s">
        <v>191</v>
      </c>
      <c r="C23" s="32" t="s">
        <v>192</v>
      </c>
      <c r="D23" s="11">
        <v>0</v>
      </c>
      <c r="E23" s="11">
        <v>0</v>
      </c>
      <c r="F23" s="11">
        <v>10</v>
      </c>
      <c r="G23" s="11">
        <v>0</v>
      </c>
      <c r="H23" s="11">
        <v>0</v>
      </c>
      <c r="I23" s="11">
        <f t="shared" si="1"/>
        <v>10</v>
      </c>
      <c r="L23" t="s">
        <v>30</v>
      </c>
      <c r="M23" t="s">
        <v>150</v>
      </c>
      <c r="N23" t="s">
        <v>19</v>
      </c>
      <c r="O23" t="s">
        <v>94</v>
      </c>
      <c r="P23" t="s">
        <v>42</v>
      </c>
      <c r="Q23" t="s">
        <v>50</v>
      </c>
      <c r="R23" t="s">
        <v>32</v>
      </c>
      <c r="S23" t="s">
        <v>24</v>
      </c>
      <c r="T23" s="2">
        <v>15</v>
      </c>
    </row>
    <row r="24" spans="1:20" ht="15.6" x14ac:dyDescent="0.3">
      <c r="A24" s="11">
        <v>18</v>
      </c>
      <c r="B24" s="22" t="s">
        <v>68</v>
      </c>
      <c r="C24" s="22" t="s">
        <v>21</v>
      </c>
      <c r="D24" s="14">
        <v>2</v>
      </c>
      <c r="E24" s="11">
        <v>7</v>
      </c>
      <c r="F24" s="11">
        <v>0</v>
      </c>
      <c r="G24" s="11">
        <v>0</v>
      </c>
      <c r="H24" s="11">
        <v>0</v>
      </c>
      <c r="I24" s="11">
        <f t="shared" si="1"/>
        <v>9</v>
      </c>
      <c r="L24" t="s">
        <v>33</v>
      </c>
      <c r="M24" t="s">
        <v>63</v>
      </c>
      <c r="N24" t="s">
        <v>20</v>
      </c>
      <c r="O24" t="s">
        <v>94</v>
      </c>
      <c r="P24" t="s">
        <v>103</v>
      </c>
      <c r="Q24" t="s">
        <v>50</v>
      </c>
      <c r="R24" t="s">
        <v>32</v>
      </c>
      <c r="T24" s="2">
        <v>14</v>
      </c>
    </row>
    <row r="25" spans="1:20" ht="15.6" x14ac:dyDescent="0.3">
      <c r="A25" s="11">
        <v>19</v>
      </c>
      <c r="B25" s="32" t="s">
        <v>193</v>
      </c>
      <c r="C25" s="32" t="s">
        <v>194</v>
      </c>
      <c r="D25" s="11">
        <v>0</v>
      </c>
      <c r="E25" s="11">
        <v>0</v>
      </c>
      <c r="F25" s="11">
        <v>9</v>
      </c>
      <c r="G25" s="11">
        <v>0</v>
      </c>
      <c r="H25" s="11">
        <v>0</v>
      </c>
      <c r="I25" s="11">
        <f t="shared" si="1"/>
        <v>9</v>
      </c>
      <c r="L25" t="s">
        <v>35</v>
      </c>
      <c r="M25" t="s">
        <v>178</v>
      </c>
      <c r="N25" t="s">
        <v>84</v>
      </c>
      <c r="O25" t="s">
        <v>94</v>
      </c>
      <c r="P25" t="s">
        <v>48</v>
      </c>
      <c r="Q25" t="s">
        <v>62</v>
      </c>
      <c r="R25" t="s">
        <v>104</v>
      </c>
      <c r="S25" t="s">
        <v>24</v>
      </c>
      <c r="T25" s="2">
        <v>13</v>
      </c>
    </row>
    <row r="26" spans="1:20" ht="15.6" x14ac:dyDescent="0.3">
      <c r="A26" s="11">
        <v>20</v>
      </c>
      <c r="B26" s="32" t="s">
        <v>179</v>
      </c>
      <c r="C26" s="32" t="s">
        <v>20</v>
      </c>
      <c r="D26" s="11">
        <v>0</v>
      </c>
      <c r="E26" s="11">
        <v>9</v>
      </c>
      <c r="F26" s="11">
        <v>0</v>
      </c>
      <c r="G26" s="11">
        <v>0</v>
      </c>
      <c r="H26" s="11">
        <v>0</v>
      </c>
      <c r="I26" s="11">
        <f t="shared" si="1"/>
        <v>9</v>
      </c>
      <c r="L26" t="s">
        <v>36</v>
      </c>
      <c r="M26" t="s">
        <v>148</v>
      </c>
      <c r="N26" t="s">
        <v>84</v>
      </c>
      <c r="O26" t="s">
        <v>94</v>
      </c>
      <c r="P26" t="s">
        <v>112</v>
      </c>
      <c r="Q26" t="s">
        <v>62</v>
      </c>
      <c r="R26" t="s">
        <v>104</v>
      </c>
      <c r="T26" s="2">
        <v>12</v>
      </c>
    </row>
    <row r="27" spans="1:20" ht="15.6" x14ac:dyDescent="0.3">
      <c r="A27" s="11">
        <v>21</v>
      </c>
      <c r="B27" s="32" t="s">
        <v>195</v>
      </c>
      <c r="C27" s="32" t="s">
        <v>192</v>
      </c>
      <c r="D27" s="11">
        <v>0</v>
      </c>
      <c r="E27" s="11">
        <v>0</v>
      </c>
      <c r="F27" s="11">
        <v>8</v>
      </c>
      <c r="G27" s="11">
        <v>0</v>
      </c>
      <c r="H27" s="11">
        <v>0</v>
      </c>
      <c r="I27" s="11">
        <f t="shared" si="1"/>
        <v>8</v>
      </c>
      <c r="L27" t="s">
        <v>38</v>
      </c>
      <c r="M27" t="s">
        <v>102</v>
      </c>
      <c r="N27" t="s">
        <v>28</v>
      </c>
      <c r="O27" t="s">
        <v>94</v>
      </c>
      <c r="P27" t="s">
        <v>145</v>
      </c>
      <c r="Q27" t="s">
        <v>53</v>
      </c>
      <c r="R27" t="s">
        <v>134</v>
      </c>
      <c r="T27" s="2">
        <v>11</v>
      </c>
    </row>
    <row r="28" spans="1:20" ht="15.6" x14ac:dyDescent="0.3">
      <c r="A28" s="11">
        <v>22</v>
      </c>
      <c r="B28" s="32" t="s">
        <v>149</v>
      </c>
      <c r="C28" s="32" t="s">
        <v>19</v>
      </c>
      <c r="D28" s="11">
        <v>0</v>
      </c>
      <c r="E28" s="11">
        <v>8</v>
      </c>
      <c r="F28" s="11">
        <v>0</v>
      </c>
      <c r="G28" s="11">
        <v>0</v>
      </c>
      <c r="H28" s="11">
        <v>0</v>
      </c>
      <c r="I28" s="11">
        <f t="shared" si="1"/>
        <v>8</v>
      </c>
      <c r="L28" t="s">
        <v>39</v>
      </c>
      <c r="M28" t="s">
        <v>27</v>
      </c>
      <c r="N28" t="s">
        <v>19</v>
      </c>
      <c r="O28" t="s">
        <v>94</v>
      </c>
      <c r="P28" t="s">
        <v>36</v>
      </c>
      <c r="Q28" t="s">
        <v>34</v>
      </c>
      <c r="R28" t="s">
        <v>138</v>
      </c>
      <c r="S28" t="s">
        <v>24</v>
      </c>
      <c r="T28" s="2">
        <v>10</v>
      </c>
    </row>
    <row r="29" spans="1:20" ht="15.6" x14ac:dyDescent="0.3">
      <c r="A29" s="11">
        <v>23</v>
      </c>
      <c r="B29" s="32" t="s">
        <v>196</v>
      </c>
      <c r="C29" s="32" t="s">
        <v>19</v>
      </c>
      <c r="D29" s="11">
        <v>0</v>
      </c>
      <c r="E29" s="11">
        <v>0</v>
      </c>
      <c r="F29" s="11">
        <v>7</v>
      </c>
      <c r="G29" s="11">
        <v>0</v>
      </c>
      <c r="H29" s="11">
        <v>0</v>
      </c>
      <c r="I29" s="11">
        <f t="shared" si="1"/>
        <v>7</v>
      </c>
      <c r="L29" t="s">
        <v>40</v>
      </c>
      <c r="M29" t="s">
        <v>179</v>
      </c>
      <c r="N29" t="s">
        <v>20</v>
      </c>
      <c r="O29" t="s">
        <v>94</v>
      </c>
      <c r="P29" t="s">
        <v>107</v>
      </c>
      <c r="Q29" t="s">
        <v>34</v>
      </c>
      <c r="R29" t="s">
        <v>138</v>
      </c>
      <c r="S29" t="s">
        <v>24</v>
      </c>
      <c r="T29" s="2">
        <v>9</v>
      </c>
    </row>
    <row r="30" spans="1:20" ht="15.6" x14ac:dyDescent="0.3">
      <c r="A30" s="11">
        <v>24</v>
      </c>
      <c r="B30" s="32" t="s">
        <v>197</v>
      </c>
      <c r="C30" s="32" t="s">
        <v>19</v>
      </c>
      <c r="D30" s="11">
        <v>0</v>
      </c>
      <c r="E30" s="11">
        <v>0</v>
      </c>
      <c r="F30" s="11">
        <v>6</v>
      </c>
      <c r="G30" s="11">
        <v>0</v>
      </c>
      <c r="H30" s="11">
        <v>0</v>
      </c>
      <c r="I30" s="11">
        <f t="shared" si="1"/>
        <v>6</v>
      </c>
      <c r="L30" t="s">
        <v>42</v>
      </c>
      <c r="M30" t="s">
        <v>149</v>
      </c>
      <c r="N30" t="s">
        <v>19</v>
      </c>
      <c r="O30" t="s">
        <v>94</v>
      </c>
      <c r="P30" t="s">
        <v>143</v>
      </c>
      <c r="Q30" t="s">
        <v>34</v>
      </c>
      <c r="R30" t="s">
        <v>138</v>
      </c>
      <c r="S30" t="s">
        <v>110</v>
      </c>
      <c r="T30" s="2">
        <v>8</v>
      </c>
    </row>
    <row r="31" spans="1:20" ht="15.6" x14ac:dyDescent="0.3">
      <c r="A31" s="11">
        <v>25</v>
      </c>
      <c r="B31" s="32" t="s">
        <v>66</v>
      </c>
      <c r="C31" s="32" t="s">
        <v>21</v>
      </c>
      <c r="D31" s="11">
        <v>0</v>
      </c>
      <c r="E31" s="11">
        <v>6</v>
      </c>
      <c r="F31" s="11">
        <v>0</v>
      </c>
      <c r="G31" s="11">
        <v>0</v>
      </c>
      <c r="H31" s="11">
        <v>0</v>
      </c>
      <c r="I31" s="11">
        <f t="shared" si="1"/>
        <v>6</v>
      </c>
      <c r="L31" t="s">
        <v>43</v>
      </c>
      <c r="M31" t="s">
        <v>68</v>
      </c>
      <c r="N31" t="s">
        <v>21</v>
      </c>
      <c r="O31" t="s">
        <v>94</v>
      </c>
      <c r="P31" t="s">
        <v>143</v>
      </c>
      <c r="Q31" t="s">
        <v>34</v>
      </c>
      <c r="R31" t="s">
        <v>138</v>
      </c>
      <c r="S31" t="s">
        <v>24</v>
      </c>
      <c r="T31" s="2">
        <v>7</v>
      </c>
    </row>
    <row r="32" spans="1:20" ht="15.6" x14ac:dyDescent="0.3">
      <c r="A32" s="11">
        <v>26</v>
      </c>
      <c r="B32" s="22" t="s">
        <v>106</v>
      </c>
      <c r="C32" s="22" t="s">
        <v>19</v>
      </c>
      <c r="D32" s="14">
        <v>5</v>
      </c>
      <c r="E32" s="11">
        <v>0</v>
      </c>
      <c r="F32" s="11">
        <v>0</v>
      </c>
      <c r="G32" s="11">
        <v>0</v>
      </c>
      <c r="H32" s="11">
        <v>0</v>
      </c>
      <c r="I32" s="11">
        <f t="shared" si="1"/>
        <v>5</v>
      </c>
      <c r="L32" t="s">
        <v>44</v>
      </c>
      <c r="M32" t="s">
        <v>66</v>
      </c>
      <c r="N32" t="s">
        <v>21</v>
      </c>
      <c r="O32" t="s">
        <v>94</v>
      </c>
      <c r="P32" t="s">
        <v>112</v>
      </c>
      <c r="Q32" t="s">
        <v>34</v>
      </c>
      <c r="R32" t="s">
        <v>138</v>
      </c>
      <c r="S32" t="s">
        <v>24</v>
      </c>
      <c r="T32" s="2">
        <v>6</v>
      </c>
    </row>
    <row r="33" spans="1:20" ht="15.6" x14ac:dyDescent="0.3">
      <c r="A33" s="11">
        <v>27</v>
      </c>
      <c r="B33" s="32" t="s">
        <v>55</v>
      </c>
      <c r="C33" s="32" t="s">
        <v>84</v>
      </c>
      <c r="D33" s="11">
        <v>0</v>
      </c>
      <c r="E33" s="11">
        <v>5</v>
      </c>
      <c r="F33" s="11">
        <v>0</v>
      </c>
      <c r="G33" s="11">
        <v>0</v>
      </c>
      <c r="H33" s="11">
        <v>0</v>
      </c>
      <c r="I33" s="11">
        <f t="shared" si="1"/>
        <v>5</v>
      </c>
      <c r="L33" t="s">
        <v>45</v>
      </c>
      <c r="M33" t="s">
        <v>55</v>
      </c>
      <c r="N33" t="s">
        <v>84</v>
      </c>
      <c r="O33" t="s">
        <v>94</v>
      </c>
      <c r="P33" t="s">
        <v>145</v>
      </c>
      <c r="Q33" t="s">
        <v>34</v>
      </c>
      <c r="R33" t="s">
        <v>138</v>
      </c>
      <c r="S33" t="s">
        <v>24</v>
      </c>
      <c r="T33" s="2">
        <v>5</v>
      </c>
    </row>
    <row r="34" spans="1:20" ht="15.6" x14ac:dyDescent="0.3">
      <c r="A34" s="11">
        <v>28</v>
      </c>
      <c r="B34" s="22" t="s">
        <v>108</v>
      </c>
      <c r="C34" s="22" t="s">
        <v>20</v>
      </c>
      <c r="D34" s="14">
        <v>4</v>
      </c>
      <c r="E34" s="11">
        <v>0</v>
      </c>
      <c r="F34" s="11">
        <v>0</v>
      </c>
      <c r="G34" s="11">
        <v>0</v>
      </c>
      <c r="H34" s="11">
        <v>0</v>
      </c>
      <c r="I34" s="11">
        <f t="shared" si="1"/>
        <v>4</v>
      </c>
      <c r="L34" t="s">
        <v>46</v>
      </c>
      <c r="M34" t="s">
        <v>146</v>
      </c>
      <c r="N34" t="s">
        <v>20</v>
      </c>
      <c r="O34" t="s">
        <v>94</v>
      </c>
      <c r="P34" t="s">
        <v>114</v>
      </c>
      <c r="Q34" t="s">
        <v>34</v>
      </c>
      <c r="R34" t="s">
        <v>138</v>
      </c>
      <c r="T34" s="2">
        <v>4</v>
      </c>
    </row>
    <row r="35" spans="1:20" ht="15.6" x14ac:dyDescent="0.3">
      <c r="A35" s="11">
        <v>29</v>
      </c>
      <c r="B35" s="32" t="s">
        <v>198</v>
      </c>
      <c r="C35" s="32" t="s">
        <v>19</v>
      </c>
      <c r="D35" s="11">
        <v>0</v>
      </c>
      <c r="E35" s="11">
        <v>0</v>
      </c>
      <c r="F35" s="11">
        <v>4</v>
      </c>
      <c r="G35" s="11">
        <v>0</v>
      </c>
      <c r="H35" s="11">
        <v>0</v>
      </c>
      <c r="I35" s="11">
        <f t="shared" si="1"/>
        <v>4</v>
      </c>
      <c r="L35" t="s">
        <v>47</v>
      </c>
      <c r="M35" t="s">
        <v>29</v>
      </c>
      <c r="N35" t="s">
        <v>19</v>
      </c>
      <c r="O35" t="s">
        <v>94</v>
      </c>
      <c r="P35" t="s">
        <v>44</v>
      </c>
      <c r="Q35" t="s">
        <v>37</v>
      </c>
      <c r="R35" t="s">
        <v>152</v>
      </c>
      <c r="S35" t="s">
        <v>24</v>
      </c>
      <c r="T35" s="2">
        <v>3</v>
      </c>
    </row>
    <row r="36" spans="1:20" ht="15.6" x14ac:dyDescent="0.3">
      <c r="A36" s="11">
        <v>30</v>
      </c>
      <c r="B36" s="32" t="s">
        <v>199</v>
      </c>
      <c r="C36" s="32" t="s">
        <v>194</v>
      </c>
      <c r="D36" s="11">
        <v>0</v>
      </c>
      <c r="E36" s="11">
        <v>0</v>
      </c>
      <c r="F36" s="11">
        <v>3</v>
      </c>
      <c r="G36" s="11">
        <v>0</v>
      </c>
      <c r="H36" s="11">
        <v>0</v>
      </c>
      <c r="I36" s="11">
        <f t="shared" si="1"/>
        <v>3</v>
      </c>
      <c r="L36" t="s">
        <v>48</v>
      </c>
      <c r="M36" t="s">
        <v>144</v>
      </c>
      <c r="N36" t="s">
        <v>19</v>
      </c>
      <c r="O36" t="s">
        <v>94</v>
      </c>
      <c r="P36" t="s">
        <v>49</v>
      </c>
      <c r="Q36" t="s">
        <v>37</v>
      </c>
      <c r="R36" t="s">
        <v>152</v>
      </c>
      <c r="S36" t="s">
        <v>24</v>
      </c>
      <c r="T36" s="2">
        <v>2</v>
      </c>
    </row>
    <row r="37" spans="1:20" ht="15.6" x14ac:dyDescent="0.3">
      <c r="A37" s="11">
        <v>31</v>
      </c>
      <c r="B37" s="32" t="s">
        <v>200</v>
      </c>
      <c r="C37" s="32" t="s">
        <v>192</v>
      </c>
      <c r="D37" s="11">
        <v>0</v>
      </c>
      <c r="E37" s="11">
        <v>0</v>
      </c>
      <c r="F37" s="11">
        <v>2</v>
      </c>
      <c r="G37" s="11">
        <v>0</v>
      </c>
      <c r="H37" s="11">
        <v>0</v>
      </c>
      <c r="I37" s="11">
        <f t="shared" si="1"/>
        <v>2</v>
      </c>
      <c r="L37" cm="1">
        <f t="array" aca="1" ref="L37" ca="1">L23:L3715</f>
        <v>0</v>
      </c>
      <c r="M37" t="s">
        <v>180</v>
      </c>
      <c r="N37" t="s">
        <v>20</v>
      </c>
      <c r="O37" t="s">
        <v>94</v>
      </c>
      <c r="P37" t="s">
        <v>112</v>
      </c>
      <c r="Q37" t="s">
        <v>37</v>
      </c>
      <c r="R37" t="s">
        <v>152</v>
      </c>
      <c r="T37" s="2">
        <v>1</v>
      </c>
    </row>
    <row r="38" spans="1:20" ht="15.6" x14ac:dyDescent="0.3">
      <c r="A38" s="11">
        <v>32</v>
      </c>
      <c r="B38" s="22" t="s">
        <v>113</v>
      </c>
      <c r="C38" s="22" t="s">
        <v>84</v>
      </c>
      <c r="D38" s="14">
        <v>1</v>
      </c>
      <c r="E38" s="11">
        <v>0</v>
      </c>
      <c r="F38" s="11">
        <v>0</v>
      </c>
      <c r="G38" s="11">
        <v>0</v>
      </c>
      <c r="H38" s="11">
        <v>0</v>
      </c>
      <c r="I38" s="11">
        <f t="shared" si="1"/>
        <v>1</v>
      </c>
    </row>
    <row r="39" spans="1:20" ht="15.6" x14ac:dyDescent="0.3">
      <c r="A39" s="11">
        <v>33</v>
      </c>
      <c r="B39" s="32" t="s">
        <v>180</v>
      </c>
      <c r="C39" s="32" t="s">
        <v>20</v>
      </c>
      <c r="D39" s="11">
        <v>0</v>
      </c>
      <c r="E39" s="11">
        <v>1</v>
      </c>
      <c r="F39" s="11">
        <v>0</v>
      </c>
      <c r="G39" s="11">
        <v>0</v>
      </c>
      <c r="H39" s="11">
        <v>0</v>
      </c>
      <c r="I39" s="11">
        <f t="shared" si="1"/>
        <v>1</v>
      </c>
      <c r="L39" t="s">
        <v>235</v>
      </c>
    </row>
    <row r="40" spans="1:20" ht="15.6" x14ac:dyDescent="0.3">
      <c r="A40" s="11">
        <v>34</v>
      </c>
      <c r="B40" s="9"/>
      <c r="C40" s="9"/>
      <c r="D40" s="9"/>
      <c r="E40" s="9"/>
      <c r="F40" s="9"/>
      <c r="G40" s="9"/>
      <c r="H40" s="9"/>
      <c r="I40" s="9"/>
      <c r="L40" s="31" t="s">
        <v>90</v>
      </c>
      <c r="M40" s="31" t="s">
        <v>22</v>
      </c>
      <c r="N40" s="31" t="s">
        <v>23</v>
      </c>
      <c r="O40" s="31" t="s">
        <v>91</v>
      </c>
      <c r="P40" s="31" t="s">
        <v>24</v>
      </c>
      <c r="Q40" s="31" t="s">
        <v>25</v>
      </c>
      <c r="R40" s="31" t="s">
        <v>26</v>
      </c>
      <c r="S40" s="31" t="s">
        <v>92</v>
      </c>
      <c r="T40" s="24" t="s">
        <v>64</v>
      </c>
    </row>
    <row r="41" spans="1:20" ht="15.6" x14ac:dyDescent="0.3">
      <c r="A41" s="11">
        <v>35</v>
      </c>
      <c r="B41" s="11"/>
      <c r="C41" s="32"/>
      <c r="D41" s="32"/>
      <c r="E41" s="11"/>
      <c r="F41" s="11"/>
      <c r="G41" s="11"/>
      <c r="H41" s="11"/>
      <c r="I41" s="11"/>
      <c r="J41" s="11"/>
      <c r="L41">
        <v>1</v>
      </c>
      <c r="M41" t="s">
        <v>211</v>
      </c>
      <c r="N41" t="s">
        <v>218</v>
      </c>
      <c r="O41" t="s">
        <v>94</v>
      </c>
      <c r="P41">
        <v>3</v>
      </c>
      <c r="Q41">
        <v>0</v>
      </c>
      <c r="R41">
        <v>71</v>
      </c>
      <c r="T41">
        <v>15</v>
      </c>
    </row>
    <row r="42" spans="1:20" ht="15.6" x14ac:dyDescent="0.3">
      <c r="A42" s="11">
        <v>36</v>
      </c>
      <c r="B42" s="11"/>
      <c r="C42" s="32"/>
      <c r="D42" s="32"/>
      <c r="E42" s="11"/>
      <c r="F42" s="11"/>
      <c r="G42" s="11"/>
      <c r="H42" s="11"/>
      <c r="I42" s="11"/>
      <c r="J42" s="11"/>
      <c r="L42">
        <v>2</v>
      </c>
      <c r="M42" t="s">
        <v>201</v>
      </c>
      <c r="N42" t="s">
        <v>218</v>
      </c>
      <c r="O42" t="s">
        <v>94</v>
      </c>
      <c r="P42">
        <v>9</v>
      </c>
      <c r="Q42">
        <v>0</v>
      </c>
      <c r="R42">
        <v>71</v>
      </c>
      <c r="T42">
        <v>14</v>
      </c>
    </row>
    <row r="43" spans="1:20" ht="15.6" x14ac:dyDescent="0.3">
      <c r="A43" s="11">
        <v>37</v>
      </c>
      <c r="B43" s="11"/>
      <c r="C43" s="32"/>
      <c r="D43" s="32"/>
      <c r="E43" s="11"/>
      <c r="F43" s="11"/>
      <c r="G43" s="11"/>
      <c r="H43" s="11"/>
      <c r="I43" s="11"/>
      <c r="J43" s="11"/>
      <c r="L43">
        <v>3</v>
      </c>
      <c r="M43" t="s">
        <v>219</v>
      </c>
      <c r="N43" t="s">
        <v>194</v>
      </c>
      <c r="O43" t="s">
        <v>94</v>
      </c>
      <c r="P43">
        <v>14</v>
      </c>
      <c r="Q43">
        <v>1</v>
      </c>
      <c r="R43">
        <v>72</v>
      </c>
      <c r="T43">
        <v>13</v>
      </c>
    </row>
    <row r="44" spans="1:20" ht="15.6" x14ac:dyDescent="0.3">
      <c r="A44" s="11">
        <v>38</v>
      </c>
      <c r="B44" s="11"/>
      <c r="C44" s="32"/>
      <c r="D44" s="32"/>
      <c r="E44" s="11"/>
      <c r="F44" s="11"/>
      <c r="G44" s="11"/>
      <c r="H44" s="11"/>
      <c r="I44" s="11"/>
      <c r="J44" s="11"/>
      <c r="L44">
        <v>4</v>
      </c>
      <c r="M44" t="s">
        <v>190</v>
      </c>
      <c r="N44" t="s">
        <v>192</v>
      </c>
      <c r="O44" t="s">
        <v>94</v>
      </c>
      <c r="P44">
        <v>15</v>
      </c>
      <c r="Q44">
        <v>2</v>
      </c>
      <c r="R44">
        <v>73</v>
      </c>
      <c r="T44">
        <v>12</v>
      </c>
    </row>
    <row r="45" spans="1:20" ht="15.6" x14ac:dyDescent="0.3">
      <c r="B45" s="11" t="s">
        <v>65</v>
      </c>
      <c r="C45" s="32"/>
      <c r="D45" s="32">
        <v>120</v>
      </c>
      <c r="E45" s="11">
        <v>120</v>
      </c>
      <c r="F45" s="11">
        <v>120</v>
      </c>
      <c r="G45" s="11"/>
      <c r="H45" s="11"/>
      <c r="I45" s="11"/>
      <c r="J45" s="11"/>
      <c r="L45">
        <v>5</v>
      </c>
      <c r="M45" t="s">
        <v>220</v>
      </c>
      <c r="N45" t="s">
        <v>192</v>
      </c>
      <c r="O45" t="s">
        <v>94</v>
      </c>
      <c r="P45">
        <v>22</v>
      </c>
      <c r="Q45">
        <v>2</v>
      </c>
      <c r="R45">
        <v>73</v>
      </c>
      <c r="T45">
        <v>11</v>
      </c>
    </row>
    <row r="46" spans="1:20" ht="15.6" x14ac:dyDescent="0.3">
      <c r="B46" s="18" t="s">
        <v>16</v>
      </c>
      <c r="C46" s="32"/>
      <c r="D46" s="32"/>
      <c r="E46" s="11"/>
      <c r="F46" s="11"/>
      <c r="G46" s="11"/>
      <c r="H46" s="11"/>
      <c r="I46" s="11"/>
      <c r="J46" s="11"/>
      <c r="L46">
        <v>6</v>
      </c>
      <c r="M46" t="s">
        <v>191</v>
      </c>
      <c r="N46" t="s">
        <v>192</v>
      </c>
      <c r="O46" t="s">
        <v>94</v>
      </c>
      <c r="P46">
        <v>16</v>
      </c>
      <c r="Q46">
        <v>3</v>
      </c>
      <c r="R46">
        <v>75</v>
      </c>
      <c r="T46">
        <v>10</v>
      </c>
    </row>
    <row r="47" spans="1:20" ht="15.6" x14ac:dyDescent="0.3">
      <c r="B47" s="18" t="s">
        <v>17</v>
      </c>
      <c r="C47" s="32"/>
      <c r="D47" s="32"/>
      <c r="E47" s="11"/>
      <c r="F47" s="11"/>
      <c r="G47" s="11"/>
      <c r="H47" s="11"/>
      <c r="I47" s="11"/>
      <c r="J47" s="11"/>
      <c r="L47">
        <v>7</v>
      </c>
      <c r="M47" t="s">
        <v>193</v>
      </c>
      <c r="N47" t="s">
        <v>194</v>
      </c>
      <c r="O47" t="s">
        <v>94</v>
      </c>
      <c r="P47">
        <v>11</v>
      </c>
      <c r="Q47">
        <v>4</v>
      </c>
      <c r="R47">
        <v>75</v>
      </c>
      <c r="T47">
        <v>9</v>
      </c>
    </row>
    <row r="48" spans="1:20" ht="15.6" x14ac:dyDescent="0.3">
      <c r="B48" s="18" t="s">
        <v>18</v>
      </c>
      <c r="C48" s="32"/>
      <c r="D48" s="32"/>
      <c r="E48" s="11"/>
      <c r="F48" s="11"/>
      <c r="G48" s="11"/>
      <c r="H48" s="11"/>
      <c r="I48" s="11"/>
      <c r="J48" s="11"/>
      <c r="L48">
        <v>8</v>
      </c>
      <c r="M48" t="s">
        <v>195</v>
      </c>
      <c r="N48" t="s">
        <v>221</v>
      </c>
      <c r="O48" t="s">
        <v>94</v>
      </c>
      <c r="P48">
        <v>14</v>
      </c>
      <c r="Q48">
        <v>4</v>
      </c>
      <c r="R48">
        <v>75</v>
      </c>
      <c r="T48">
        <v>8</v>
      </c>
    </row>
    <row r="49" spans="1:21" ht="15.6" x14ac:dyDescent="0.3">
      <c r="B49" s="11"/>
      <c r="C49" s="32"/>
      <c r="D49" s="32"/>
      <c r="E49" s="11"/>
      <c r="F49" s="11"/>
      <c r="G49" s="11"/>
      <c r="H49" s="11"/>
      <c r="I49" s="11"/>
      <c r="J49" s="11"/>
      <c r="L49">
        <v>9</v>
      </c>
      <c r="M49" t="s">
        <v>196</v>
      </c>
      <c r="N49" t="s">
        <v>218</v>
      </c>
      <c r="O49" t="s">
        <v>94</v>
      </c>
      <c r="P49">
        <v>18</v>
      </c>
      <c r="Q49">
        <v>4</v>
      </c>
      <c r="R49">
        <v>75</v>
      </c>
      <c r="T49">
        <v>7</v>
      </c>
    </row>
    <row r="50" spans="1:21" ht="15.6" x14ac:dyDescent="0.3">
      <c r="B50" s="11"/>
      <c r="C50" s="32"/>
      <c r="D50" s="32"/>
      <c r="E50" s="11"/>
      <c r="F50" s="11"/>
      <c r="G50" s="11"/>
      <c r="H50" s="11"/>
      <c r="I50" s="11"/>
      <c r="J50" s="11"/>
      <c r="L50">
        <v>10</v>
      </c>
      <c r="M50" t="s">
        <v>197</v>
      </c>
      <c r="N50" t="s">
        <v>218</v>
      </c>
      <c r="O50" t="s">
        <v>94</v>
      </c>
      <c r="P50">
        <v>11</v>
      </c>
      <c r="Q50">
        <v>5</v>
      </c>
      <c r="R50">
        <v>76</v>
      </c>
      <c r="T50">
        <v>6</v>
      </c>
    </row>
    <row r="51" spans="1:21" ht="15.6" x14ac:dyDescent="0.3">
      <c r="B51" s="11"/>
      <c r="C51" s="32"/>
      <c r="D51" s="32"/>
      <c r="E51" s="11"/>
      <c r="F51" s="11"/>
      <c r="G51" s="11"/>
      <c r="H51" s="11"/>
      <c r="I51" s="11"/>
      <c r="J51" s="11"/>
      <c r="L51">
        <v>11</v>
      </c>
      <c r="M51" t="s">
        <v>222</v>
      </c>
      <c r="N51" t="s">
        <v>218</v>
      </c>
      <c r="O51" t="s">
        <v>94</v>
      </c>
      <c r="P51">
        <v>11</v>
      </c>
      <c r="Q51">
        <v>6</v>
      </c>
      <c r="R51">
        <v>77</v>
      </c>
      <c r="T51">
        <v>5</v>
      </c>
    </row>
    <row r="52" spans="1:21" ht="15.6" x14ac:dyDescent="0.3">
      <c r="B52" s="11"/>
      <c r="C52" s="32"/>
      <c r="D52" s="32"/>
      <c r="E52" s="11"/>
      <c r="F52" s="11"/>
      <c r="G52" s="11"/>
      <c r="H52" s="11"/>
      <c r="I52" s="11"/>
      <c r="J52" s="11"/>
      <c r="L52">
        <v>12</v>
      </c>
      <c r="M52" t="s">
        <v>198</v>
      </c>
      <c r="N52" t="s">
        <v>218</v>
      </c>
      <c r="O52" t="s">
        <v>94</v>
      </c>
      <c r="P52">
        <v>13</v>
      </c>
      <c r="Q52">
        <v>6</v>
      </c>
      <c r="R52">
        <v>77</v>
      </c>
      <c r="T52">
        <v>4</v>
      </c>
    </row>
    <row r="53" spans="1:21" ht="15.6" x14ac:dyDescent="0.3">
      <c r="C53" s="32"/>
      <c r="D53" s="32"/>
      <c r="E53" s="11"/>
      <c r="F53" s="11"/>
      <c r="G53" s="11"/>
      <c r="H53" s="11"/>
      <c r="I53" s="11"/>
      <c r="J53" s="11"/>
      <c r="L53">
        <v>13</v>
      </c>
      <c r="M53" t="s">
        <v>199</v>
      </c>
      <c r="N53" t="s">
        <v>194</v>
      </c>
      <c r="O53" t="s">
        <v>94</v>
      </c>
      <c r="P53">
        <v>15</v>
      </c>
      <c r="Q53">
        <v>6</v>
      </c>
      <c r="R53">
        <v>77</v>
      </c>
      <c r="S53" s="2"/>
      <c r="T53">
        <v>3</v>
      </c>
    </row>
    <row r="54" spans="1:21" ht="15.6" x14ac:dyDescent="0.3">
      <c r="D54" s="32"/>
      <c r="E54" s="11"/>
      <c r="F54" s="11"/>
      <c r="G54" s="11"/>
      <c r="H54" s="11"/>
      <c r="I54" s="11"/>
      <c r="J54" s="11"/>
      <c r="L54">
        <v>14</v>
      </c>
      <c r="M54" t="s">
        <v>223</v>
      </c>
      <c r="N54" t="s">
        <v>192</v>
      </c>
      <c r="O54" t="s">
        <v>94</v>
      </c>
      <c r="P54">
        <v>17</v>
      </c>
      <c r="Q54">
        <v>6</v>
      </c>
      <c r="R54">
        <v>77</v>
      </c>
      <c r="T54">
        <v>2</v>
      </c>
    </row>
    <row r="55" spans="1:21" ht="15.6" x14ac:dyDescent="0.3">
      <c r="D55" s="32"/>
      <c r="E55" s="11"/>
      <c r="F55" s="11"/>
      <c r="G55" s="11"/>
      <c r="H55" s="11"/>
      <c r="I55" s="11"/>
      <c r="J55" s="11"/>
      <c r="L55">
        <v>15</v>
      </c>
      <c r="M55" t="s">
        <v>224</v>
      </c>
      <c r="N55" t="s">
        <v>192</v>
      </c>
      <c r="O55" t="s">
        <v>94</v>
      </c>
      <c r="P55">
        <v>22</v>
      </c>
      <c r="Q55">
        <v>6</v>
      </c>
      <c r="R55">
        <v>77</v>
      </c>
      <c r="T55">
        <v>1</v>
      </c>
      <c r="U55" t="e" cm="1">
        <f t="array" ref="U55">+M39M38:U55M37:U55L39:U55</f>
        <v>#NAME?</v>
      </c>
    </row>
    <row r="56" spans="1:21" ht="15.6" x14ac:dyDescent="0.3">
      <c r="D56" s="32"/>
      <c r="E56" s="13"/>
      <c r="F56" s="13"/>
      <c r="G56" s="13"/>
      <c r="H56" s="13"/>
      <c r="I56" s="13"/>
      <c r="J56" s="9"/>
      <c r="L56" s="5"/>
    </row>
    <row r="57" spans="1:21" x14ac:dyDescent="0.3">
      <c r="L57" s="5"/>
    </row>
    <row r="60" spans="1:21" x14ac:dyDescent="0.3">
      <c r="L60" s="5"/>
    </row>
    <row r="61" spans="1:21" ht="15.6" x14ac:dyDescent="0.3">
      <c r="A61" s="18"/>
    </row>
  </sheetData>
  <sortState xmlns:xlrd2="http://schemas.microsoft.com/office/spreadsheetml/2017/richdata2" ref="B7:I31">
    <sortCondition descending="1" ref="I7:I31"/>
  </sortState>
  <phoneticPr fontId="18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1B389-42C1-45CD-A9AF-9D0E77F038A2}">
  <dimension ref="A1:U95"/>
  <sheetViews>
    <sheetView zoomScaleNormal="100" workbookViewId="0">
      <selection activeCell="K66" sqref="K66:L80"/>
    </sheetView>
  </sheetViews>
  <sheetFormatPr defaultRowHeight="14.4" x14ac:dyDescent="0.3"/>
  <cols>
    <col min="1" max="1" width="11.77734375" bestFit="1" customWidth="1"/>
    <col min="2" max="2" width="30.88671875" customWidth="1"/>
    <col min="3" max="3" width="25.77734375" bestFit="1" customWidth="1"/>
    <col min="4" max="4" width="10.77734375" style="4" bestFit="1" customWidth="1"/>
    <col min="5" max="5" width="8.5546875" style="4" bestFit="1" customWidth="1"/>
    <col min="6" max="6" width="10.77734375" style="4" bestFit="1" customWidth="1"/>
    <col min="7" max="7" width="7.21875" style="4" bestFit="1" customWidth="1"/>
    <col min="8" max="8" width="7.77734375" style="4" bestFit="1" customWidth="1"/>
    <col min="9" max="9" width="17.44140625" bestFit="1" customWidth="1"/>
    <col min="10" max="10" width="12.21875" customWidth="1"/>
    <col min="13" max="13" width="24" bestFit="1" customWidth="1"/>
    <col min="14" max="14" width="20.21875" bestFit="1" customWidth="1"/>
    <col min="15" max="15" width="9.44140625" customWidth="1"/>
    <col min="16" max="16" width="8" customWidth="1"/>
    <col min="17" max="17" width="8.44140625" customWidth="1"/>
    <col min="18" max="18" width="7.5546875" customWidth="1"/>
  </cols>
  <sheetData>
    <row r="1" spans="1:20" x14ac:dyDescent="0.3">
      <c r="L1" t="s">
        <v>86</v>
      </c>
    </row>
    <row r="2" spans="1:20" ht="21" x14ac:dyDescent="0.4">
      <c r="B2" s="7" t="s">
        <v>166</v>
      </c>
      <c r="C2" s="10"/>
    </row>
    <row r="3" spans="1:20" ht="21" x14ac:dyDescent="0.4">
      <c r="B3" s="7" t="s">
        <v>78</v>
      </c>
      <c r="C3" s="10"/>
    </row>
    <row r="4" spans="1:20" ht="15.6" x14ac:dyDescent="0.3">
      <c r="A4" s="13" t="s">
        <v>77</v>
      </c>
      <c r="B4" s="13" t="s">
        <v>22</v>
      </c>
      <c r="C4" s="13" t="s">
        <v>75</v>
      </c>
      <c r="D4" s="11" t="s">
        <v>5</v>
      </c>
      <c r="E4" s="11" t="s">
        <v>6</v>
      </c>
      <c r="F4" s="11" t="s">
        <v>4</v>
      </c>
      <c r="G4" s="11" t="s">
        <v>89</v>
      </c>
      <c r="H4" s="11" t="s">
        <v>7</v>
      </c>
      <c r="I4" s="13" t="s">
        <v>79</v>
      </c>
      <c r="L4" s="24" t="s">
        <v>90</v>
      </c>
      <c r="M4" s="24" t="s">
        <v>22</v>
      </c>
      <c r="N4" s="24" t="s">
        <v>23</v>
      </c>
      <c r="O4" s="24" t="s">
        <v>91</v>
      </c>
      <c r="P4" s="24" t="s">
        <v>24</v>
      </c>
      <c r="Q4" s="24" t="s">
        <v>25</v>
      </c>
      <c r="R4" s="24" t="s">
        <v>26</v>
      </c>
      <c r="S4" s="24" t="s">
        <v>92</v>
      </c>
      <c r="T4" s="24" t="s">
        <v>64</v>
      </c>
    </row>
    <row r="5" spans="1:20" ht="15.6" x14ac:dyDescent="0.3">
      <c r="A5" s="11">
        <v>1</v>
      </c>
      <c r="B5" s="22" t="s">
        <v>127</v>
      </c>
      <c r="C5" s="22" t="s">
        <v>128</v>
      </c>
      <c r="D5" s="11">
        <v>9</v>
      </c>
      <c r="E5" s="11">
        <v>15</v>
      </c>
      <c r="F5" s="11">
        <v>0</v>
      </c>
      <c r="G5" s="11">
        <v>0</v>
      </c>
      <c r="H5" s="11">
        <v>0</v>
      </c>
      <c r="I5" s="11">
        <f t="shared" ref="I5" si="0">SUM(LARGE(D5:H5,1)+LARGE(D5:H5,2)+LARGE(D5:H5,3))</f>
        <v>24</v>
      </c>
      <c r="L5" s="23" t="s">
        <v>30</v>
      </c>
      <c r="M5" s="23" t="s">
        <v>63</v>
      </c>
      <c r="N5" s="23" t="s">
        <v>20</v>
      </c>
      <c r="O5" s="23" t="s">
        <v>94</v>
      </c>
      <c r="P5" s="23" t="s">
        <v>115</v>
      </c>
      <c r="Q5" s="23" t="s">
        <v>116</v>
      </c>
      <c r="R5" s="23" t="s">
        <v>117</v>
      </c>
      <c r="S5" s="23"/>
      <c r="T5" s="2">
        <v>15</v>
      </c>
    </row>
    <row r="6" spans="1:20" ht="15.6" x14ac:dyDescent="0.3">
      <c r="A6" s="11">
        <v>2</v>
      </c>
      <c r="B6" s="22" t="s">
        <v>118</v>
      </c>
      <c r="C6" s="22" t="s">
        <v>19</v>
      </c>
      <c r="D6" s="11">
        <v>14</v>
      </c>
      <c r="E6" s="11">
        <v>0</v>
      </c>
      <c r="F6" s="11">
        <v>9</v>
      </c>
      <c r="G6" s="11">
        <v>0</v>
      </c>
      <c r="H6" s="11">
        <v>0</v>
      </c>
      <c r="I6" s="11">
        <f t="shared" ref="I6:I16" si="1">SUM(LARGE(D6:H6,1)+LARGE(D6:H6,2)+LARGE(D6:H6,3))</f>
        <v>23</v>
      </c>
      <c r="L6" s="23" t="s">
        <v>33</v>
      </c>
      <c r="M6" s="23" t="s">
        <v>118</v>
      </c>
      <c r="N6" s="23" t="s">
        <v>19</v>
      </c>
      <c r="O6" s="23" t="s">
        <v>94</v>
      </c>
      <c r="P6" s="23" t="s">
        <v>119</v>
      </c>
      <c r="Q6" s="23" t="s">
        <v>82</v>
      </c>
      <c r="R6" s="23" t="s">
        <v>83</v>
      </c>
      <c r="S6" s="23"/>
      <c r="T6" s="2">
        <v>14</v>
      </c>
    </row>
    <row r="7" spans="1:20" ht="15.6" x14ac:dyDescent="0.3">
      <c r="A7" s="11">
        <v>3</v>
      </c>
      <c r="B7" s="32" t="s">
        <v>170</v>
      </c>
      <c r="C7" s="32" t="s">
        <v>20</v>
      </c>
      <c r="D7" s="11">
        <v>0</v>
      </c>
      <c r="E7" s="11">
        <v>8</v>
      </c>
      <c r="F7" s="11">
        <v>12</v>
      </c>
      <c r="G7" s="11">
        <v>0</v>
      </c>
      <c r="H7" s="11">
        <v>0</v>
      </c>
      <c r="I7" s="19">
        <f t="shared" si="1"/>
        <v>20</v>
      </c>
      <c r="L7" s="23" t="s">
        <v>35</v>
      </c>
      <c r="M7" s="23" t="s">
        <v>120</v>
      </c>
      <c r="N7" s="23" t="s">
        <v>19</v>
      </c>
      <c r="O7" s="23" t="s">
        <v>94</v>
      </c>
      <c r="P7" s="23" t="s">
        <v>121</v>
      </c>
      <c r="Q7" s="23" t="s">
        <v>50</v>
      </c>
      <c r="R7" s="23" t="s">
        <v>61</v>
      </c>
      <c r="S7" s="23"/>
      <c r="T7" s="2">
        <v>13</v>
      </c>
    </row>
    <row r="8" spans="1:20" ht="15.6" x14ac:dyDescent="0.3">
      <c r="A8" s="11">
        <v>4</v>
      </c>
      <c r="B8" s="22" t="s">
        <v>124</v>
      </c>
      <c r="C8" s="22" t="s">
        <v>21</v>
      </c>
      <c r="D8" s="11">
        <v>11</v>
      </c>
      <c r="E8" s="11">
        <v>9</v>
      </c>
      <c r="F8" s="11">
        <v>0</v>
      </c>
      <c r="G8" s="11">
        <v>0</v>
      </c>
      <c r="H8" s="11">
        <v>0</v>
      </c>
      <c r="I8" s="11">
        <f t="shared" si="1"/>
        <v>20</v>
      </c>
      <c r="L8" s="23" t="s">
        <v>36</v>
      </c>
      <c r="M8" s="23" t="s">
        <v>122</v>
      </c>
      <c r="N8" s="23" t="s">
        <v>19</v>
      </c>
      <c r="O8" s="23" t="s">
        <v>94</v>
      </c>
      <c r="P8" s="23" t="s">
        <v>123</v>
      </c>
      <c r="Q8" s="23" t="s">
        <v>62</v>
      </c>
      <c r="R8" s="23" t="s">
        <v>32</v>
      </c>
      <c r="S8" s="23"/>
      <c r="T8" s="2">
        <v>12</v>
      </c>
    </row>
    <row r="9" spans="1:20" ht="15.6" x14ac:dyDescent="0.3">
      <c r="A9" s="11">
        <v>5</v>
      </c>
      <c r="B9" s="22" t="s">
        <v>120</v>
      </c>
      <c r="C9" s="22" t="s">
        <v>19</v>
      </c>
      <c r="D9" s="11">
        <v>13</v>
      </c>
      <c r="E9" s="11">
        <v>0</v>
      </c>
      <c r="F9" s="11">
        <v>6</v>
      </c>
      <c r="G9" s="11">
        <v>0</v>
      </c>
      <c r="H9" s="11">
        <v>0</v>
      </c>
      <c r="I9" s="11">
        <f t="shared" si="1"/>
        <v>19</v>
      </c>
      <c r="L9" s="23" t="s">
        <v>38</v>
      </c>
      <c r="M9" s="23" t="s">
        <v>124</v>
      </c>
      <c r="N9" s="23" t="s">
        <v>21</v>
      </c>
      <c r="O9" s="23" t="s">
        <v>94</v>
      </c>
      <c r="P9" s="23" t="s">
        <v>119</v>
      </c>
      <c r="Q9" s="23" t="s">
        <v>31</v>
      </c>
      <c r="R9" s="23" t="s">
        <v>104</v>
      </c>
      <c r="S9" s="23" t="s">
        <v>24</v>
      </c>
      <c r="T9" s="2">
        <v>11</v>
      </c>
    </row>
    <row r="10" spans="1:20" ht="15.6" x14ac:dyDescent="0.3">
      <c r="A10" s="11">
        <v>6</v>
      </c>
      <c r="B10" s="32" t="s">
        <v>163</v>
      </c>
      <c r="C10" s="32" t="s">
        <v>21</v>
      </c>
      <c r="D10" s="11">
        <v>0</v>
      </c>
      <c r="E10" s="11">
        <v>12</v>
      </c>
      <c r="F10" s="11">
        <v>5</v>
      </c>
      <c r="G10" s="11">
        <v>0</v>
      </c>
      <c r="H10" s="11">
        <v>0</v>
      </c>
      <c r="I10" s="19">
        <f t="shared" si="1"/>
        <v>17</v>
      </c>
      <c r="L10" s="23" t="s">
        <v>39</v>
      </c>
      <c r="M10" s="23" t="s">
        <v>125</v>
      </c>
      <c r="N10" s="23" t="s">
        <v>84</v>
      </c>
      <c r="O10" s="23" t="s">
        <v>94</v>
      </c>
      <c r="P10" s="23" t="s">
        <v>121</v>
      </c>
      <c r="Q10" s="23" t="s">
        <v>31</v>
      </c>
      <c r="R10" s="23" t="s">
        <v>104</v>
      </c>
      <c r="S10" s="23" t="s">
        <v>126</v>
      </c>
      <c r="T10" s="2">
        <v>10</v>
      </c>
    </row>
    <row r="11" spans="1:20" ht="15.6" x14ac:dyDescent="0.3">
      <c r="A11" s="11">
        <v>7</v>
      </c>
      <c r="B11" s="22" t="s">
        <v>63</v>
      </c>
      <c r="C11" s="22" t="s">
        <v>20</v>
      </c>
      <c r="D11" s="11">
        <v>15</v>
      </c>
      <c r="E11" s="11">
        <v>0</v>
      </c>
      <c r="F11" s="11">
        <v>0</v>
      </c>
      <c r="G11" s="11">
        <v>0</v>
      </c>
      <c r="H11" s="11">
        <v>0</v>
      </c>
      <c r="I11" s="11">
        <f t="shared" si="1"/>
        <v>15</v>
      </c>
      <c r="L11" s="23" t="s">
        <v>40</v>
      </c>
      <c r="M11" s="23" t="s">
        <v>127</v>
      </c>
      <c r="N11" s="23" t="s">
        <v>128</v>
      </c>
      <c r="O11" s="23" t="s">
        <v>94</v>
      </c>
      <c r="P11" s="23" t="s">
        <v>121</v>
      </c>
      <c r="Q11" s="23" t="s">
        <v>31</v>
      </c>
      <c r="R11" s="23" t="s">
        <v>104</v>
      </c>
      <c r="S11" s="23" t="s">
        <v>24</v>
      </c>
      <c r="T11" s="2">
        <v>9</v>
      </c>
    </row>
    <row r="12" spans="1:20" ht="15.6" x14ac:dyDescent="0.3">
      <c r="A12" s="11">
        <v>8</v>
      </c>
      <c r="B12" s="22" t="s">
        <v>129</v>
      </c>
      <c r="C12" s="22" t="s">
        <v>21</v>
      </c>
      <c r="D12" s="11">
        <v>8</v>
      </c>
      <c r="E12" s="11">
        <v>0</v>
      </c>
      <c r="F12" s="11">
        <v>7</v>
      </c>
      <c r="G12" s="11">
        <v>0</v>
      </c>
      <c r="H12" s="11">
        <v>0</v>
      </c>
      <c r="I12" s="19">
        <f t="shared" si="1"/>
        <v>15</v>
      </c>
      <c r="L12" s="23" t="s">
        <v>42</v>
      </c>
      <c r="M12" s="23" t="s">
        <v>129</v>
      </c>
      <c r="N12" s="23" t="s">
        <v>21</v>
      </c>
      <c r="O12" s="23" t="s">
        <v>94</v>
      </c>
      <c r="P12" s="23" t="s">
        <v>130</v>
      </c>
      <c r="Q12" s="23" t="s">
        <v>31</v>
      </c>
      <c r="R12" s="23" t="s">
        <v>104</v>
      </c>
      <c r="S12" s="23"/>
      <c r="T12" s="2">
        <v>8</v>
      </c>
    </row>
    <row r="13" spans="1:20" ht="15.6" x14ac:dyDescent="0.3">
      <c r="A13" s="11">
        <v>9</v>
      </c>
      <c r="B13" s="22" t="s">
        <v>205</v>
      </c>
      <c r="C13" s="37" t="s">
        <v>20</v>
      </c>
      <c r="D13" s="11">
        <v>0</v>
      </c>
      <c r="E13" s="11">
        <v>0</v>
      </c>
      <c r="F13" s="11">
        <v>15</v>
      </c>
      <c r="G13" s="11">
        <v>0</v>
      </c>
      <c r="H13" s="11">
        <v>0</v>
      </c>
      <c r="I13" s="19">
        <f t="shared" si="1"/>
        <v>15</v>
      </c>
      <c r="L13" s="23" t="s">
        <v>43</v>
      </c>
      <c r="M13" s="23" t="s">
        <v>71</v>
      </c>
      <c r="N13" s="23" t="s">
        <v>19</v>
      </c>
      <c r="O13" s="23" t="s">
        <v>94</v>
      </c>
      <c r="P13" s="23" t="s">
        <v>115</v>
      </c>
      <c r="Q13" s="23" t="s">
        <v>53</v>
      </c>
      <c r="R13" s="23" t="s">
        <v>109</v>
      </c>
      <c r="S13" s="23" t="s">
        <v>24</v>
      </c>
      <c r="T13" s="2">
        <v>7</v>
      </c>
    </row>
    <row r="14" spans="1:20" ht="15.6" x14ac:dyDescent="0.3">
      <c r="A14" s="11">
        <v>10</v>
      </c>
      <c r="B14" s="22" t="s">
        <v>231</v>
      </c>
      <c r="C14" s="37" t="s">
        <v>20</v>
      </c>
      <c r="D14" s="39">
        <v>0</v>
      </c>
      <c r="E14" s="39">
        <v>0</v>
      </c>
      <c r="F14" s="39">
        <v>14</v>
      </c>
      <c r="G14" s="11">
        <v>0</v>
      </c>
      <c r="H14" s="11">
        <v>0</v>
      </c>
      <c r="I14" s="40">
        <f t="shared" si="1"/>
        <v>14</v>
      </c>
      <c r="J14" s="20"/>
      <c r="L14" s="23" t="s">
        <v>44</v>
      </c>
      <c r="M14" s="23" t="s">
        <v>131</v>
      </c>
      <c r="N14" s="23" t="s">
        <v>21</v>
      </c>
      <c r="O14" s="23" t="s">
        <v>94</v>
      </c>
      <c r="P14" s="23" t="s">
        <v>132</v>
      </c>
      <c r="Q14" s="23" t="s">
        <v>53</v>
      </c>
      <c r="R14" s="23" t="s">
        <v>109</v>
      </c>
      <c r="S14" s="23" t="s">
        <v>24</v>
      </c>
      <c r="T14" s="2">
        <v>6</v>
      </c>
    </row>
    <row r="15" spans="1:20" ht="15.6" x14ac:dyDescent="0.3">
      <c r="A15" s="11">
        <v>11</v>
      </c>
      <c r="B15" s="22" t="s">
        <v>70</v>
      </c>
      <c r="C15" s="22" t="s">
        <v>21</v>
      </c>
      <c r="D15" s="11">
        <v>4</v>
      </c>
      <c r="E15" s="11">
        <v>10</v>
      </c>
      <c r="F15" s="11">
        <v>0</v>
      </c>
      <c r="G15" s="11">
        <v>0</v>
      </c>
      <c r="H15" s="11">
        <v>0</v>
      </c>
      <c r="I15" s="11">
        <f t="shared" si="1"/>
        <v>14</v>
      </c>
      <c r="J15" s="20"/>
      <c r="L15" s="23" t="s">
        <v>45</v>
      </c>
      <c r="M15" s="23" t="s">
        <v>133</v>
      </c>
      <c r="N15" s="23" t="s">
        <v>19</v>
      </c>
      <c r="O15" s="23" t="s">
        <v>94</v>
      </c>
      <c r="P15" s="23" t="s">
        <v>123</v>
      </c>
      <c r="Q15" s="23" t="s">
        <v>53</v>
      </c>
      <c r="R15" s="23" t="s">
        <v>109</v>
      </c>
      <c r="S15" s="23"/>
      <c r="T15" s="2">
        <v>5</v>
      </c>
    </row>
    <row r="16" spans="1:20" ht="15.6" x14ac:dyDescent="0.3">
      <c r="A16" s="11">
        <v>12</v>
      </c>
      <c r="B16" s="32" t="s">
        <v>168</v>
      </c>
      <c r="C16" s="32" t="s">
        <v>28</v>
      </c>
      <c r="D16" s="11">
        <v>0</v>
      </c>
      <c r="E16" s="11">
        <v>14</v>
      </c>
      <c r="F16" s="11">
        <v>0</v>
      </c>
      <c r="G16" s="11">
        <v>0</v>
      </c>
      <c r="H16" s="11">
        <v>0</v>
      </c>
      <c r="I16" s="11">
        <f t="shared" si="1"/>
        <v>14</v>
      </c>
      <c r="J16" s="20"/>
      <c r="L16" s="23" t="s">
        <v>46</v>
      </c>
      <c r="M16" s="23" t="s">
        <v>70</v>
      </c>
      <c r="N16" s="23" t="s">
        <v>21</v>
      </c>
      <c r="O16" s="23" t="s">
        <v>94</v>
      </c>
      <c r="P16" s="23" t="s">
        <v>103</v>
      </c>
      <c r="Q16" s="23" t="s">
        <v>34</v>
      </c>
      <c r="R16" s="23" t="s">
        <v>134</v>
      </c>
      <c r="S16" s="23" t="s">
        <v>24</v>
      </c>
      <c r="T16" s="2">
        <v>4</v>
      </c>
    </row>
    <row r="17" spans="1:21" ht="15.6" x14ac:dyDescent="0.3">
      <c r="A17" s="11">
        <v>13</v>
      </c>
      <c r="B17" s="32" t="s">
        <v>206</v>
      </c>
      <c r="C17" s="37" t="s">
        <v>20</v>
      </c>
      <c r="D17" s="11">
        <v>0</v>
      </c>
      <c r="E17" s="11">
        <v>0</v>
      </c>
      <c r="F17" s="11">
        <v>13</v>
      </c>
      <c r="G17" s="11">
        <v>0</v>
      </c>
      <c r="H17" s="11">
        <v>0</v>
      </c>
      <c r="I17" s="42">
        <v>13</v>
      </c>
      <c r="J17" s="20"/>
      <c r="L17" s="23" t="s">
        <v>47</v>
      </c>
      <c r="M17" s="23" t="s">
        <v>135</v>
      </c>
      <c r="N17" s="23" t="s">
        <v>19</v>
      </c>
      <c r="O17" s="23" t="s">
        <v>94</v>
      </c>
      <c r="P17" s="23" t="s">
        <v>121</v>
      </c>
      <c r="Q17" s="23" t="s">
        <v>34</v>
      </c>
      <c r="R17" s="23" t="s">
        <v>134</v>
      </c>
      <c r="S17" s="23"/>
      <c r="T17" s="2">
        <v>3</v>
      </c>
    </row>
    <row r="18" spans="1:21" ht="15.6" x14ac:dyDescent="0.3">
      <c r="A18" s="11">
        <v>14</v>
      </c>
      <c r="B18" s="32" t="s">
        <v>169</v>
      </c>
      <c r="C18" s="32" t="s">
        <v>28</v>
      </c>
      <c r="D18" s="11">
        <v>0</v>
      </c>
      <c r="E18" s="11">
        <v>13</v>
      </c>
      <c r="F18" s="11">
        <v>0</v>
      </c>
      <c r="G18" s="11">
        <v>0</v>
      </c>
      <c r="H18" s="11">
        <v>0</v>
      </c>
      <c r="I18" s="11">
        <f t="shared" ref="I18:I30" si="2">SUM(LARGE(D18:H18,1)+LARGE(D18:H18,2)+LARGE(D18:H18,3))</f>
        <v>13</v>
      </c>
      <c r="J18" s="20"/>
      <c r="L18" s="23" t="s">
        <v>48</v>
      </c>
      <c r="M18" s="23" t="s">
        <v>136</v>
      </c>
      <c r="N18" s="23" t="s">
        <v>28</v>
      </c>
      <c r="O18" s="23" t="s">
        <v>94</v>
      </c>
      <c r="P18" s="23" t="s">
        <v>137</v>
      </c>
      <c r="Q18" s="23" t="s">
        <v>37</v>
      </c>
      <c r="R18" s="23" t="s">
        <v>138</v>
      </c>
      <c r="S18" s="23" t="s">
        <v>24</v>
      </c>
      <c r="T18" s="2">
        <v>2</v>
      </c>
    </row>
    <row r="19" spans="1:21" ht="15.6" x14ac:dyDescent="0.3">
      <c r="A19" s="11">
        <v>15</v>
      </c>
      <c r="B19" s="22" t="s">
        <v>122</v>
      </c>
      <c r="C19" s="22" t="s">
        <v>19</v>
      </c>
      <c r="D19" s="11">
        <v>12</v>
      </c>
      <c r="E19" s="11">
        <v>0</v>
      </c>
      <c r="F19" s="11">
        <v>0</v>
      </c>
      <c r="G19" s="11">
        <v>0</v>
      </c>
      <c r="H19" s="11">
        <v>0</v>
      </c>
      <c r="I19" s="19">
        <f t="shared" si="2"/>
        <v>12</v>
      </c>
      <c r="J19" s="20"/>
      <c r="L19" s="23" t="s">
        <v>49</v>
      </c>
      <c r="M19" s="23" t="s">
        <v>139</v>
      </c>
      <c r="N19" s="23" t="s">
        <v>20</v>
      </c>
      <c r="O19" s="23" t="s">
        <v>94</v>
      </c>
      <c r="P19" s="23" t="s">
        <v>140</v>
      </c>
      <c r="Q19" s="23" t="s">
        <v>37</v>
      </c>
      <c r="R19" s="23" t="s">
        <v>138</v>
      </c>
      <c r="S19" s="23"/>
      <c r="T19" s="2">
        <v>1</v>
      </c>
    </row>
    <row r="20" spans="1:21" ht="15.6" x14ac:dyDescent="0.3">
      <c r="A20" s="11">
        <v>16</v>
      </c>
      <c r="B20" s="32" t="s">
        <v>87</v>
      </c>
      <c r="C20" s="32" t="s">
        <v>19</v>
      </c>
      <c r="D20" s="11">
        <v>0</v>
      </c>
      <c r="E20" s="11">
        <v>11</v>
      </c>
      <c r="F20" s="11">
        <v>0</v>
      </c>
      <c r="G20" s="11">
        <v>0</v>
      </c>
      <c r="H20" s="11">
        <v>0</v>
      </c>
      <c r="I20" s="19">
        <f t="shared" si="2"/>
        <v>11</v>
      </c>
      <c r="J20" s="20"/>
    </row>
    <row r="21" spans="1:21" ht="15.6" x14ac:dyDescent="0.3">
      <c r="A21" s="11">
        <v>17</v>
      </c>
      <c r="B21" s="41" t="s">
        <v>232</v>
      </c>
      <c r="C21" s="22" t="s">
        <v>21</v>
      </c>
      <c r="D21" s="11">
        <v>0</v>
      </c>
      <c r="E21" s="11">
        <v>0</v>
      </c>
      <c r="F21" s="11">
        <v>11</v>
      </c>
      <c r="G21" s="11">
        <v>0</v>
      </c>
      <c r="H21" s="11">
        <v>0</v>
      </c>
      <c r="I21" s="19">
        <f t="shared" si="2"/>
        <v>11</v>
      </c>
      <c r="J21" s="20"/>
    </row>
    <row r="22" spans="1:21" ht="15.6" x14ac:dyDescent="0.3">
      <c r="A22" s="11">
        <v>18</v>
      </c>
      <c r="B22" s="22" t="s">
        <v>125</v>
      </c>
      <c r="C22" s="22" t="s">
        <v>84</v>
      </c>
      <c r="D22" s="11">
        <v>10</v>
      </c>
      <c r="E22" s="11">
        <v>0</v>
      </c>
      <c r="F22" s="11">
        <v>0</v>
      </c>
      <c r="G22" s="11">
        <v>0</v>
      </c>
      <c r="H22" s="11">
        <v>0</v>
      </c>
      <c r="I22" s="19">
        <f t="shared" si="2"/>
        <v>10</v>
      </c>
      <c r="J22" s="20"/>
      <c r="L22" s="1" t="s">
        <v>167</v>
      </c>
    </row>
    <row r="23" spans="1:21" ht="15.6" x14ac:dyDescent="0.3">
      <c r="A23" s="11">
        <v>19</v>
      </c>
      <c r="B23" s="32" t="s">
        <v>207</v>
      </c>
      <c r="C23" s="32" t="s">
        <v>20</v>
      </c>
      <c r="D23" s="11">
        <v>0</v>
      </c>
      <c r="E23" s="11">
        <v>0</v>
      </c>
      <c r="F23" s="11">
        <v>10</v>
      </c>
      <c r="G23" s="11">
        <v>0</v>
      </c>
      <c r="H23" s="11">
        <v>0</v>
      </c>
      <c r="I23" s="19">
        <f t="shared" si="2"/>
        <v>10</v>
      </c>
      <c r="J23" s="20"/>
      <c r="L23" s="3"/>
    </row>
    <row r="24" spans="1:21" ht="15.6" x14ac:dyDescent="0.3">
      <c r="A24" s="11">
        <v>20</v>
      </c>
      <c r="B24" s="22" t="s">
        <v>139</v>
      </c>
      <c r="C24" s="22" t="s">
        <v>20</v>
      </c>
      <c r="D24" s="11">
        <v>1</v>
      </c>
      <c r="E24" s="11">
        <v>0</v>
      </c>
      <c r="F24" s="11">
        <v>8</v>
      </c>
      <c r="G24" s="11">
        <v>0</v>
      </c>
      <c r="H24" s="11">
        <v>0</v>
      </c>
      <c r="I24" s="19">
        <f t="shared" si="2"/>
        <v>9</v>
      </c>
      <c r="J24" s="20"/>
      <c r="K24" s="1"/>
      <c r="L24" s="31" t="s">
        <v>90</v>
      </c>
      <c r="M24" s="31" t="s">
        <v>22</v>
      </c>
      <c r="N24" s="31" t="s">
        <v>23</v>
      </c>
      <c r="O24" s="31" t="s">
        <v>91</v>
      </c>
      <c r="P24" s="31" t="s">
        <v>24</v>
      </c>
      <c r="Q24" s="31" t="s">
        <v>25</v>
      </c>
      <c r="R24" s="31" t="s">
        <v>26</v>
      </c>
      <c r="S24" s="31" t="s">
        <v>92</v>
      </c>
      <c r="T24" s="24" t="s">
        <v>64</v>
      </c>
      <c r="U24" s="1"/>
    </row>
    <row r="25" spans="1:21" ht="15.6" x14ac:dyDescent="0.3">
      <c r="A25" s="11">
        <v>21</v>
      </c>
      <c r="B25" s="32" t="s">
        <v>173</v>
      </c>
      <c r="C25" s="32" t="s">
        <v>20</v>
      </c>
      <c r="D25" s="11">
        <v>0</v>
      </c>
      <c r="E25" s="11">
        <v>5</v>
      </c>
      <c r="F25" s="11">
        <v>3</v>
      </c>
      <c r="G25" s="11">
        <v>0</v>
      </c>
      <c r="H25" s="11">
        <v>0</v>
      </c>
      <c r="I25" s="19">
        <f t="shared" si="2"/>
        <v>8</v>
      </c>
      <c r="J25" s="20"/>
      <c r="K25" s="1"/>
      <c r="L25" t="s">
        <v>30</v>
      </c>
      <c r="M25" t="s">
        <v>127</v>
      </c>
      <c r="N25" t="s">
        <v>128</v>
      </c>
      <c r="O25" t="s">
        <v>94</v>
      </c>
      <c r="P25" t="s">
        <v>119</v>
      </c>
      <c r="Q25" t="s">
        <v>50</v>
      </c>
      <c r="R25" t="s">
        <v>32</v>
      </c>
      <c r="T25" s="2">
        <v>15</v>
      </c>
      <c r="U25" s="1"/>
    </row>
    <row r="26" spans="1:21" ht="15.6" x14ac:dyDescent="0.3">
      <c r="A26" s="11">
        <v>22</v>
      </c>
      <c r="B26" s="22" t="s">
        <v>71</v>
      </c>
      <c r="C26" s="22" t="s">
        <v>19</v>
      </c>
      <c r="D26" s="11">
        <v>7</v>
      </c>
      <c r="E26" s="11">
        <v>0</v>
      </c>
      <c r="F26" s="11">
        <v>0</v>
      </c>
      <c r="G26" s="11">
        <v>0</v>
      </c>
      <c r="H26" s="11">
        <v>0</v>
      </c>
      <c r="I26" s="19">
        <f t="shared" si="2"/>
        <v>7</v>
      </c>
      <c r="J26" s="20"/>
      <c r="K26" s="1"/>
      <c r="L26" t="s">
        <v>33</v>
      </c>
      <c r="M26" t="s">
        <v>168</v>
      </c>
      <c r="N26" t="s">
        <v>28</v>
      </c>
      <c r="O26" t="s">
        <v>94</v>
      </c>
      <c r="P26" t="s">
        <v>112</v>
      </c>
      <c r="Q26" t="s">
        <v>62</v>
      </c>
      <c r="R26" t="s">
        <v>104</v>
      </c>
      <c r="S26" t="s">
        <v>24</v>
      </c>
      <c r="T26" s="2">
        <v>14</v>
      </c>
      <c r="U26" s="1"/>
    </row>
    <row r="27" spans="1:21" ht="15.6" x14ac:dyDescent="0.3">
      <c r="A27" s="11">
        <v>23</v>
      </c>
      <c r="B27" s="32" t="s">
        <v>171</v>
      </c>
      <c r="C27" s="32" t="s">
        <v>20</v>
      </c>
      <c r="D27" s="11">
        <v>0</v>
      </c>
      <c r="E27" s="11">
        <v>7</v>
      </c>
      <c r="F27" s="11">
        <v>0</v>
      </c>
      <c r="G27" s="11">
        <v>0</v>
      </c>
      <c r="H27" s="11">
        <v>0</v>
      </c>
      <c r="I27" s="19">
        <f t="shared" si="2"/>
        <v>7</v>
      </c>
      <c r="J27" s="20"/>
      <c r="K27" s="1"/>
      <c r="L27" t="s">
        <v>35</v>
      </c>
      <c r="M27" t="s">
        <v>169</v>
      </c>
      <c r="N27" t="s">
        <v>28</v>
      </c>
      <c r="O27" t="s">
        <v>94</v>
      </c>
      <c r="P27" t="s">
        <v>140</v>
      </c>
      <c r="Q27" t="s">
        <v>62</v>
      </c>
      <c r="R27" t="s">
        <v>104</v>
      </c>
      <c r="T27" s="2">
        <v>13</v>
      </c>
      <c r="U27" s="1"/>
    </row>
    <row r="28" spans="1:21" ht="15.6" x14ac:dyDescent="0.3">
      <c r="A28" s="11">
        <v>24</v>
      </c>
      <c r="B28" s="22" t="s">
        <v>131</v>
      </c>
      <c r="C28" s="22" t="s">
        <v>21</v>
      </c>
      <c r="D28" s="11">
        <v>6</v>
      </c>
      <c r="E28" s="11">
        <v>0</v>
      </c>
      <c r="F28" s="11">
        <v>0</v>
      </c>
      <c r="G28" s="11">
        <v>0</v>
      </c>
      <c r="H28" s="11">
        <v>0</v>
      </c>
      <c r="I28" s="19">
        <f t="shared" si="2"/>
        <v>6</v>
      </c>
      <c r="J28" s="20"/>
      <c r="K28" s="1"/>
      <c r="L28" t="s">
        <v>36</v>
      </c>
      <c r="M28" t="s">
        <v>163</v>
      </c>
      <c r="N28" t="s">
        <v>21</v>
      </c>
      <c r="O28" t="s">
        <v>94</v>
      </c>
      <c r="P28" t="s">
        <v>114</v>
      </c>
      <c r="Q28" t="s">
        <v>31</v>
      </c>
      <c r="R28" t="s">
        <v>109</v>
      </c>
      <c r="S28" t="s">
        <v>24</v>
      </c>
      <c r="T28" s="2">
        <v>12</v>
      </c>
      <c r="U28" s="1"/>
    </row>
    <row r="29" spans="1:21" ht="15.6" x14ac:dyDescent="0.3">
      <c r="A29" s="11">
        <v>25</v>
      </c>
      <c r="B29" s="32" t="s">
        <v>172</v>
      </c>
      <c r="C29" s="32" t="s">
        <v>21</v>
      </c>
      <c r="D29" s="11">
        <v>0</v>
      </c>
      <c r="E29" s="11">
        <v>6</v>
      </c>
      <c r="F29" s="11">
        <v>0</v>
      </c>
      <c r="G29" s="11">
        <v>0</v>
      </c>
      <c r="H29" s="11">
        <v>0</v>
      </c>
      <c r="I29" s="19">
        <f t="shared" si="2"/>
        <v>6</v>
      </c>
      <c r="J29" s="20"/>
      <c r="K29" s="1"/>
      <c r="L29" t="s">
        <v>38</v>
      </c>
      <c r="M29" t="s">
        <v>87</v>
      </c>
      <c r="N29" t="s">
        <v>19</v>
      </c>
      <c r="O29" t="s">
        <v>94</v>
      </c>
      <c r="P29" t="s">
        <v>160</v>
      </c>
      <c r="Q29" t="s">
        <v>31</v>
      </c>
      <c r="R29" t="s">
        <v>109</v>
      </c>
      <c r="T29" s="2">
        <v>11</v>
      </c>
      <c r="U29" s="1"/>
    </row>
    <row r="30" spans="1:21" ht="15.6" x14ac:dyDescent="0.3">
      <c r="A30" s="11">
        <v>26</v>
      </c>
      <c r="B30" s="22" t="s">
        <v>133</v>
      </c>
      <c r="C30" s="22" t="s">
        <v>19</v>
      </c>
      <c r="D30" s="11">
        <v>5</v>
      </c>
      <c r="E30" s="11">
        <v>0</v>
      </c>
      <c r="F30" s="11">
        <v>0</v>
      </c>
      <c r="G30" s="11">
        <v>0</v>
      </c>
      <c r="H30" s="11">
        <v>0</v>
      </c>
      <c r="I30" s="19">
        <f t="shared" si="2"/>
        <v>5</v>
      </c>
      <c r="J30" s="20"/>
      <c r="K30" s="1"/>
      <c r="L30" t="s">
        <v>39</v>
      </c>
      <c r="M30" t="s">
        <v>70</v>
      </c>
      <c r="N30" t="s">
        <v>21</v>
      </c>
      <c r="O30" t="s">
        <v>94</v>
      </c>
      <c r="P30" t="s">
        <v>95</v>
      </c>
      <c r="Q30" t="s">
        <v>34</v>
      </c>
      <c r="R30" t="s">
        <v>138</v>
      </c>
      <c r="S30" t="s">
        <v>24</v>
      </c>
      <c r="T30" s="2">
        <v>10</v>
      </c>
      <c r="U30" s="1"/>
    </row>
    <row r="31" spans="1:21" ht="15.6" x14ac:dyDescent="0.3">
      <c r="A31" s="11">
        <v>27</v>
      </c>
      <c r="B31" s="22" t="s">
        <v>208</v>
      </c>
      <c r="C31" s="22" t="s">
        <v>204</v>
      </c>
      <c r="D31" s="11">
        <v>0</v>
      </c>
      <c r="E31" s="11">
        <v>0</v>
      </c>
      <c r="F31" s="11">
        <v>4</v>
      </c>
      <c r="G31" s="11">
        <v>0</v>
      </c>
      <c r="H31" s="11">
        <v>0</v>
      </c>
      <c r="I31" s="42">
        <v>4</v>
      </c>
      <c r="J31" s="20"/>
      <c r="K31" s="1"/>
      <c r="L31" t="s">
        <v>40</v>
      </c>
      <c r="M31" t="s">
        <v>124</v>
      </c>
      <c r="N31" t="s">
        <v>21</v>
      </c>
      <c r="O31" t="s">
        <v>94</v>
      </c>
      <c r="P31" t="s">
        <v>137</v>
      </c>
      <c r="Q31" t="s">
        <v>34</v>
      </c>
      <c r="R31" t="s">
        <v>138</v>
      </c>
      <c r="S31" t="s">
        <v>24</v>
      </c>
      <c r="T31" s="2">
        <v>9</v>
      </c>
      <c r="U31" s="1"/>
    </row>
    <row r="32" spans="1:21" ht="15.6" x14ac:dyDescent="0.3">
      <c r="A32" s="11">
        <v>28</v>
      </c>
      <c r="B32" s="32" t="s">
        <v>174</v>
      </c>
      <c r="C32" s="32" t="s">
        <v>28</v>
      </c>
      <c r="D32" s="11">
        <v>0</v>
      </c>
      <c r="E32" s="11">
        <v>4</v>
      </c>
      <c r="F32" s="11">
        <v>0</v>
      </c>
      <c r="G32" s="11">
        <v>0</v>
      </c>
      <c r="H32" s="11">
        <v>0</v>
      </c>
      <c r="I32" s="19">
        <f t="shared" ref="I32:I38" si="3">SUM(LARGE(D32:H32,1)+LARGE(D32:H32,2)+LARGE(D32:H32,3))</f>
        <v>4</v>
      </c>
      <c r="J32" s="20"/>
      <c r="K32" s="1"/>
      <c r="L32" t="s">
        <v>42</v>
      </c>
      <c r="M32" t="s">
        <v>170</v>
      </c>
      <c r="N32" t="s">
        <v>20</v>
      </c>
      <c r="O32" t="s">
        <v>94</v>
      </c>
      <c r="P32" t="s">
        <v>158</v>
      </c>
      <c r="Q32" t="s">
        <v>34</v>
      </c>
      <c r="R32" t="s">
        <v>138</v>
      </c>
      <c r="T32" s="2">
        <v>8</v>
      </c>
      <c r="U32" s="1"/>
    </row>
    <row r="33" spans="1:21" ht="15.6" x14ac:dyDescent="0.3">
      <c r="A33" s="11">
        <v>29</v>
      </c>
      <c r="B33" s="22" t="s">
        <v>135</v>
      </c>
      <c r="C33" s="22" t="s">
        <v>19</v>
      </c>
      <c r="D33" s="11">
        <v>3</v>
      </c>
      <c r="E33" s="11">
        <v>0</v>
      </c>
      <c r="F33" s="11">
        <v>0</v>
      </c>
      <c r="G33" s="11">
        <v>0</v>
      </c>
      <c r="H33" s="11">
        <v>0</v>
      </c>
      <c r="I33" s="19">
        <f t="shared" si="3"/>
        <v>3</v>
      </c>
      <c r="J33" s="20"/>
      <c r="K33" s="1"/>
      <c r="L33" t="s">
        <v>43</v>
      </c>
      <c r="M33" t="s">
        <v>171</v>
      </c>
      <c r="N33" t="s">
        <v>20</v>
      </c>
      <c r="O33" t="s">
        <v>94</v>
      </c>
      <c r="P33" t="s">
        <v>145</v>
      </c>
      <c r="Q33" t="s">
        <v>37</v>
      </c>
      <c r="R33" t="s">
        <v>152</v>
      </c>
      <c r="S33" t="s">
        <v>24</v>
      </c>
      <c r="T33" s="2">
        <v>7</v>
      </c>
      <c r="U33" s="1"/>
    </row>
    <row r="34" spans="1:21" ht="15.6" x14ac:dyDescent="0.3">
      <c r="A34" s="11">
        <v>30</v>
      </c>
      <c r="B34" s="32" t="s">
        <v>175</v>
      </c>
      <c r="C34" s="32" t="s">
        <v>21</v>
      </c>
      <c r="D34" s="11">
        <v>0</v>
      </c>
      <c r="E34" s="11">
        <v>3</v>
      </c>
      <c r="F34" s="11">
        <v>0</v>
      </c>
      <c r="G34" s="11">
        <v>0</v>
      </c>
      <c r="H34" s="11">
        <v>0</v>
      </c>
      <c r="I34" s="19">
        <f t="shared" si="3"/>
        <v>3</v>
      </c>
      <c r="J34" s="20"/>
      <c r="K34" s="1"/>
      <c r="L34" t="s">
        <v>44</v>
      </c>
      <c r="M34" t="s">
        <v>172</v>
      </c>
      <c r="N34" t="s">
        <v>21</v>
      </c>
      <c r="O34" t="s">
        <v>94</v>
      </c>
      <c r="P34" t="s">
        <v>132</v>
      </c>
      <c r="Q34" t="s">
        <v>37</v>
      </c>
      <c r="R34" t="s">
        <v>152</v>
      </c>
      <c r="S34" t="s">
        <v>110</v>
      </c>
      <c r="T34" s="2">
        <v>6</v>
      </c>
      <c r="U34" s="1"/>
    </row>
    <row r="35" spans="1:21" ht="15.6" x14ac:dyDescent="0.3">
      <c r="A35" s="11">
        <v>31</v>
      </c>
      <c r="B35" s="22" t="s">
        <v>136</v>
      </c>
      <c r="C35" s="22" t="s">
        <v>28</v>
      </c>
      <c r="D35" s="11">
        <v>2</v>
      </c>
      <c r="E35" s="11">
        <v>0</v>
      </c>
      <c r="F35" s="11">
        <v>0</v>
      </c>
      <c r="G35" s="11">
        <v>0</v>
      </c>
      <c r="H35" s="11">
        <v>0</v>
      </c>
      <c r="I35" s="19">
        <f t="shared" si="3"/>
        <v>2</v>
      </c>
      <c r="J35" s="20"/>
      <c r="K35" s="1"/>
      <c r="L35" t="s">
        <v>45</v>
      </c>
      <c r="M35" t="s">
        <v>173</v>
      </c>
      <c r="N35" t="s">
        <v>20</v>
      </c>
      <c r="O35" t="s">
        <v>94</v>
      </c>
      <c r="P35" t="s">
        <v>132</v>
      </c>
      <c r="Q35" t="s">
        <v>37</v>
      </c>
      <c r="R35" t="s">
        <v>152</v>
      </c>
      <c r="S35" t="s">
        <v>24</v>
      </c>
      <c r="T35" s="2">
        <v>5</v>
      </c>
      <c r="U35" s="1"/>
    </row>
    <row r="36" spans="1:21" ht="15.6" x14ac:dyDescent="0.3">
      <c r="A36" s="11">
        <v>32</v>
      </c>
      <c r="B36" s="32" t="s">
        <v>176</v>
      </c>
      <c r="C36" s="32" t="s">
        <v>28</v>
      </c>
      <c r="D36" s="11">
        <v>0</v>
      </c>
      <c r="E36" s="11">
        <v>2</v>
      </c>
      <c r="F36" s="11">
        <v>0</v>
      </c>
      <c r="G36" s="11">
        <v>0</v>
      </c>
      <c r="H36" s="11">
        <v>0</v>
      </c>
      <c r="I36" s="19">
        <f t="shared" si="3"/>
        <v>2</v>
      </c>
      <c r="J36" s="20"/>
      <c r="K36" s="1"/>
      <c r="L36" t="s">
        <v>46</v>
      </c>
      <c r="M36" t="s">
        <v>174</v>
      </c>
      <c r="N36" t="s">
        <v>28</v>
      </c>
      <c r="O36" t="s">
        <v>94</v>
      </c>
      <c r="P36" t="s">
        <v>159</v>
      </c>
      <c r="Q36" t="s">
        <v>37</v>
      </c>
      <c r="R36" t="s">
        <v>152</v>
      </c>
      <c r="T36" s="2">
        <v>4</v>
      </c>
      <c r="U36" s="1"/>
    </row>
    <row r="37" spans="1:21" ht="15.6" x14ac:dyDescent="0.3">
      <c r="A37" s="11">
        <v>33</v>
      </c>
      <c r="B37" s="33" t="s">
        <v>209</v>
      </c>
      <c r="C37" s="35" t="s">
        <v>204</v>
      </c>
      <c r="D37" s="11">
        <v>0</v>
      </c>
      <c r="E37" s="11">
        <v>0</v>
      </c>
      <c r="F37" s="11">
        <v>2</v>
      </c>
      <c r="G37" s="11">
        <v>0</v>
      </c>
      <c r="H37" s="11">
        <v>0</v>
      </c>
      <c r="I37" s="19">
        <f t="shared" si="3"/>
        <v>2</v>
      </c>
      <c r="J37" s="20"/>
      <c r="K37" s="1"/>
      <c r="L37" t="s">
        <v>47</v>
      </c>
      <c r="M37" t="s">
        <v>175</v>
      </c>
      <c r="N37" t="s">
        <v>21</v>
      </c>
      <c r="O37" t="s">
        <v>94</v>
      </c>
      <c r="P37" t="s">
        <v>153</v>
      </c>
      <c r="Q37" t="s">
        <v>151</v>
      </c>
      <c r="R37" t="s">
        <v>157</v>
      </c>
      <c r="S37" t="s">
        <v>24</v>
      </c>
      <c r="T37" s="2">
        <v>3</v>
      </c>
      <c r="U37" s="1"/>
    </row>
    <row r="38" spans="1:21" ht="15.6" x14ac:dyDescent="0.3">
      <c r="A38" s="11">
        <v>34</v>
      </c>
      <c r="B38" s="35" t="s">
        <v>210</v>
      </c>
      <c r="C38" s="35" t="s">
        <v>204</v>
      </c>
      <c r="D38" s="11">
        <v>0</v>
      </c>
      <c r="E38" s="11">
        <v>0</v>
      </c>
      <c r="F38" s="11">
        <v>1</v>
      </c>
      <c r="G38" s="11">
        <v>0</v>
      </c>
      <c r="H38" s="11">
        <v>0</v>
      </c>
      <c r="I38" s="19">
        <f t="shared" si="3"/>
        <v>1</v>
      </c>
      <c r="J38" s="20"/>
      <c r="K38" s="1"/>
      <c r="L38" t="s">
        <v>48</v>
      </c>
      <c r="M38" t="s">
        <v>176</v>
      </c>
      <c r="N38" t="s">
        <v>28</v>
      </c>
      <c r="O38" t="s">
        <v>94</v>
      </c>
      <c r="P38" t="s">
        <v>119</v>
      </c>
      <c r="Q38" t="s">
        <v>151</v>
      </c>
      <c r="R38" t="s">
        <v>157</v>
      </c>
      <c r="S38" t="s">
        <v>24</v>
      </c>
      <c r="T38" s="2">
        <v>2</v>
      </c>
      <c r="U38" s="1"/>
    </row>
    <row r="39" spans="1:21" ht="15.6" x14ac:dyDescent="0.3">
      <c r="A39" s="11">
        <v>35</v>
      </c>
      <c r="B39" s="32" t="s">
        <v>177</v>
      </c>
      <c r="C39" s="32" t="s">
        <v>28</v>
      </c>
      <c r="D39" s="11">
        <v>0</v>
      </c>
      <c r="E39" s="11">
        <v>1</v>
      </c>
      <c r="F39" s="11">
        <v>0</v>
      </c>
      <c r="G39" s="11">
        <v>0</v>
      </c>
      <c r="H39" s="11">
        <v>0</v>
      </c>
      <c r="I39" s="19">
        <v>1</v>
      </c>
      <c r="J39" s="20"/>
      <c r="K39" s="1"/>
      <c r="L39" t="s">
        <v>49</v>
      </c>
      <c r="M39" t="s">
        <v>177</v>
      </c>
      <c r="N39" t="s">
        <v>28</v>
      </c>
      <c r="O39" t="s">
        <v>94</v>
      </c>
      <c r="P39" t="s">
        <v>121</v>
      </c>
      <c r="Q39" t="s">
        <v>151</v>
      </c>
      <c r="R39" t="s">
        <v>157</v>
      </c>
      <c r="T39" s="2">
        <v>1</v>
      </c>
      <c r="U39" s="1"/>
    </row>
    <row r="40" spans="1:21" ht="15.6" x14ac:dyDescent="0.3">
      <c r="A40" s="11">
        <v>36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20"/>
    </row>
    <row r="41" spans="1:21" ht="15.6" x14ac:dyDescent="0.3">
      <c r="A41" s="11">
        <v>37</v>
      </c>
      <c r="B41" s="13"/>
      <c r="C41" s="13"/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9">
        <f t="shared" ref="I41:I48" si="4">SUM(LARGE(D41:H41,1)+LARGE(D41:H41,2)+LARGE(D41:H41,3))</f>
        <v>0</v>
      </c>
      <c r="J41" s="20"/>
      <c r="L41" t="s">
        <v>4</v>
      </c>
    </row>
    <row r="42" spans="1:21" ht="15.6" x14ac:dyDescent="0.3">
      <c r="A42" s="11">
        <v>38</v>
      </c>
      <c r="B42" s="13"/>
      <c r="C42" s="13"/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9">
        <f t="shared" si="4"/>
        <v>0</v>
      </c>
      <c r="J42" s="20"/>
      <c r="L42" s="31"/>
      <c r="M42" s="31" t="s">
        <v>22</v>
      </c>
      <c r="N42" s="31" t="s">
        <v>23</v>
      </c>
      <c r="O42" s="31" t="s">
        <v>91</v>
      </c>
      <c r="P42" s="31" t="s">
        <v>24</v>
      </c>
      <c r="Q42" s="31" t="s">
        <v>25</v>
      </c>
      <c r="R42" s="31" t="s">
        <v>26</v>
      </c>
      <c r="S42" s="31" t="s">
        <v>92</v>
      </c>
      <c r="T42" s="24" t="s">
        <v>64</v>
      </c>
    </row>
    <row r="43" spans="1:21" ht="15.6" x14ac:dyDescent="0.3">
      <c r="A43" s="11">
        <v>39</v>
      </c>
      <c r="B43" s="13"/>
      <c r="C43" s="13"/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f t="shared" si="4"/>
        <v>0</v>
      </c>
      <c r="J43" s="20"/>
      <c r="L43" s="36">
        <v>1</v>
      </c>
      <c r="M43" t="s">
        <v>205</v>
      </c>
      <c r="N43" t="s">
        <v>192</v>
      </c>
      <c r="O43" s="4" t="s">
        <v>94</v>
      </c>
      <c r="P43">
        <v>39</v>
      </c>
      <c r="Q43">
        <v>-2</v>
      </c>
      <c r="R43">
        <v>69</v>
      </c>
      <c r="T43">
        <v>15</v>
      </c>
    </row>
    <row r="44" spans="1:21" ht="15.6" x14ac:dyDescent="0.3">
      <c r="A44" s="11">
        <v>40</v>
      </c>
      <c r="B44" s="13"/>
      <c r="C44" s="13"/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f t="shared" si="4"/>
        <v>0</v>
      </c>
      <c r="J44" s="20"/>
      <c r="L44" s="36">
        <v>2</v>
      </c>
      <c r="M44" t="s">
        <v>225</v>
      </c>
      <c r="N44" t="s">
        <v>192</v>
      </c>
      <c r="O44" s="4" t="s">
        <v>94</v>
      </c>
      <c r="P44">
        <v>24</v>
      </c>
      <c r="Q44">
        <v>1</v>
      </c>
      <c r="R44">
        <v>72</v>
      </c>
      <c r="T44">
        <v>14</v>
      </c>
    </row>
    <row r="45" spans="1:21" ht="15.6" x14ac:dyDescent="0.3">
      <c r="A45" s="11">
        <v>41</v>
      </c>
      <c r="B45" s="13"/>
      <c r="C45" s="13"/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f t="shared" si="4"/>
        <v>0</v>
      </c>
      <c r="J45" s="20"/>
      <c r="L45" s="36">
        <v>3</v>
      </c>
      <c r="M45" t="s">
        <v>206</v>
      </c>
      <c r="N45" t="s">
        <v>192</v>
      </c>
      <c r="O45" s="4" t="s">
        <v>94</v>
      </c>
      <c r="P45">
        <v>21</v>
      </c>
      <c r="Q45">
        <v>2</v>
      </c>
      <c r="R45">
        <v>73</v>
      </c>
      <c r="T45">
        <v>13</v>
      </c>
    </row>
    <row r="46" spans="1:21" ht="15.6" x14ac:dyDescent="0.3">
      <c r="A46" s="11">
        <v>42</v>
      </c>
      <c r="B46" s="13"/>
      <c r="C46" s="13"/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f t="shared" si="4"/>
        <v>0</v>
      </c>
      <c r="J46" s="20"/>
      <c r="L46" s="36">
        <v>4</v>
      </c>
      <c r="M46" t="s">
        <v>227</v>
      </c>
      <c r="N46" t="s">
        <v>192</v>
      </c>
      <c r="O46" s="4" t="s">
        <v>94</v>
      </c>
      <c r="P46">
        <v>33</v>
      </c>
      <c r="Q46">
        <v>3</v>
      </c>
      <c r="R46">
        <v>73</v>
      </c>
      <c r="T46">
        <v>12</v>
      </c>
    </row>
    <row r="47" spans="1:21" ht="15.6" x14ac:dyDescent="0.3">
      <c r="A47" s="11">
        <v>43</v>
      </c>
      <c r="B47" s="13"/>
      <c r="C47" s="13"/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f t="shared" si="4"/>
        <v>0</v>
      </c>
      <c r="J47" s="20"/>
      <c r="L47" s="36">
        <v>5</v>
      </c>
      <c r="M47" t="s">
        <v>226</v>
      </c>
      <c r="N47" t="s">
        <v>194</v>
      </c>
      <c r="O47" s="4" t="s">
        <v>94</v>
      </c>
      <c r="P47">
        <v>25</v>
      </c>
      <c r="Q47">
        <v>4</v>
      </c>
      <c r="R47">
        <v>75</v>
      </c>
      <c r="T47">
        <v>11</v>
      </c>
    </row>
    <row r="48" spans="1:21" ht="15.6" x14ac:dyDescent="0.3">
      <c r="A48" s="11">
        <v>44</v>
      </c>
      <c r="B48" s="13"/>
      <c r="C48" s="13"/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f t="shared" si="4"/>
        <v>0</v>
      </c>
      <c r="J48" s="20"/>
      <c r="L48" s="36">
        <v>6</v>
      </c>
      <c r="M48" t="s">
        <v>207</v>
      </c>
      <c r="N48" t="s">
        <v>192</v>
      </c>
      <c r="O48" s="4" t="s">
        <v>94</v>
      </c>
      <c r="P48">
        <v>22</v>
      </c>
      <c r="Q48">
        <v>5</v>
      </c>
      <c r="R48">
        <v>76</v>
      </c>
      <c r="T48">
        <v>10</v>
      </c>
    </row>
    <row r="49" spans="1:20" ht="15.6" x14ac:dyDescent="0.3">
      <c r="A49" s="18" t="s">
        <v>65</v>
      </c>
      <c r="B49" s="13"/>
      <c r="C49" s="13"/>
      <c r="D49" s="11">
        <f>SUM(D5:D48)</f>
        <v>120</v>
      </c>
      <c r="E49" s="11">
        <f>SUM(E5:E48)</f>
        <v>120</v>
      </c>
      <c r="F49" s="11">
        <f>SUM(F5:F48)</f>
        <v>120</v>
      </c>
      <c r="G49" s="11">
        <f>SUM(G5:G48)</f>
        <v>0</v>
      </c>
      <c r="H49" s="11">
        <f>SUM(H5:H48)</f>
        <v>0</v>
      </c>
      <c r="I49" s="11">
        <v>0</v>
      </c>
      <c r="J49" s="20"/>
      <c r="L49" s="36">
        <v>7</v>
      </c>
      <c r="M49" t="s">
        <v>212</v>
      </c>
      <c r="N49" t="s">
        <v>218</v>
      </c>
      <c r="O49" s="4" t="s">
        <v>94</v>
      </c>
      <c r="P49">
        <v>26</v>
      </c>
      <c r="Q49">
        <v>5</v>
      </c>
      <c r="R49">
        <v>76</v>
      </c>
      <c r="T49">
        <v>9</v>
      </c>
    </row>
    <row r="50" spans="1:20" x14ac:dyDescent="0.3">
      <c r="B50" s="9"/>
      <c r="C50" s="9"/>
      <c r="D50" s="38"/>
      <c r="E50" s="38"/>
      <c r="F50" s="38"/>
      <c r="G50" s="38"/>
      <c r="H50" s="38"/>
      <c r="I50" s="9"/>
      <c r="J50" s="20"/>
      <c r="L50" s="36">
        <v>8</v>
      </c>
      <c r="M50" t="s">
        <v>228</v>
      </c>
      <c r="N50" t="s">
        <v>192</v>
      </c>
      <c r="O50" s="4" t="s">
        <v>94</v>
      </c>
      <c r="P50">
        <v>34</v>
      </c>
      <c r="Q50">
        <v>5</v>
      </c>
      <c r="R50">
        <v>76</v>
      </c>
      <c r="T50">
        <v>8</v>
      </c>
    </row>
    <row r="51" spans="1:20" ht="15.6" x14ac:dyDescent="0.3">
      <c r="A51" s="19"/>
      <c r="B51" s="9"/>
      <c r="C51" s="9"/>
      <c r="D51" s="38"/>
      <c r="E51" s="38"/>
      <c r="F51" s="38"/>
      <c r="G51" s="38"/>
      <c r="H51" s="38"/>
      <c r="I51" s="9"/>
      <c r="J51" s="20"/>
      <c r="L51" s="36">
        <v>9</v>
      </c>
      <c r="M51" t="s">
        <v>214</v>
      </c>
      <c r="N51" t="s">
        <v>194</v>
      </c>
      <c r="O51" s="4" t="s">
        <v>94</v>
      </c>
      <c r="P51">
        <v>35</v>
      </c>
      <c r="Q51">
        <v>5</v>
      </c>
      <c r="R51">
        <v>76</v>
      </c>
      <c r="T51">
        <v>7</v>
      </c>
    </row>
    <row r="52" spans="1:20" ht="15.6" x14ac:dyDescent="0.3">
      <c r="A52" s="19"/>
      <c r="B52" s="9"/>
      <c r="C52" s="9"/>
      <c r="D52" s="38"/>
      <c r="E52" s="38"/>
      <c r="F52" s="38"/>
      <c r="G52" s="38"/>
      <c r="H52" s="38"/>
      <c r="I52" s="9"/>
      <c r="J52" s="20"/>
      <c r="L52" s="36">
        <v>10</v>
      </c>
      <c r="M52" t="s">
        <v>213</v>
      </c>
      <c r="N52" t="s">
        <v>218</v>
      </c>
      <c r="O52" s="4" t="s">
        <v>94</v>
      </c>
      <c r="P52">
        <v>28</v>
      </c>
      <c r="Q52">
        <v>6</v>
      </c>
      <c r="R52">
        <v>77</v>
      </c>
      <c r="T52">
        <v>6</v>
      </c>
    </row>
    <row r="53" spans="1:20" ht="15.6" x14ac:dyDescent="0.3">
      <c r="A53" s="19"/>
      <c r="B53" s="9"/>
      <c r="C53" s="9"/>
      <c r="D53" s="38"/>
      <c r="E53" s="38"/>
      <c r="F53" s="38"/>
      <c r="G53" s="38"/>
      <c r="H53" s="38"/>
      <c r="I53" s="9"/>
      <c r="J53" s="20"/>
      <c r="L53" s="36">
        <v>11</v>
      </c>
      <c r="M53" t="s">
        <v>215</v>
      </c>
      <c r="N53" t="s">
        <v>194</v>
      </c>
      <c r="O53" s="4" t="s">
        <v>94</v>
      </c>
      <c r="P53">
        <v>21</v>
      </c>
      <c r="Q53">
        <v>7</v>
      </c>
      <c r="R53">
        <v>78</v>
      </c>
      <c r="T53">
        <v>5</v>
      </c>
    </row>
    <row r="54" spans="1:20" ht="15.6" x14ac:dyDescent="0.3">
      <c r="A54" s="19"/>
      <c r="B54" s="9"/>
      <c r="C54" s="9"/>
      <c r="D54" s="38"/>
      <c r="E54" s="38"/>
      <c r="F54" s="38"/>
      <c r="G54" s="38"/>
      <c r="H54" s="38"/>
      <c r="I54" s="9"/>
      <c r="J54" s="20"/>
      <c r="L54" s="36">
        <v>12</v>
      </c>
      <c r="M54" t="s">
        <v>208</v>
      </c>
      <c r="N54" t="s">
        <v>204</v>
      </c>
      <c r="O54" s="4" t="s">
        <v>94</v>
      </c>
      <c r="P54">
        <v>24</v>
      </c>
      <c r="Q54">
        <v>7</v>
      </c>
      <c r="R54">
        <v>78</v>
      </c>
      <c r="T54">
        <v>4</v>
      </c>
    </row>
    <row r="55" spans="1:20" x14ac:dyDescent="0.3">
      <c r="B55" s="9"/>
      <c r="C55" s="9"/>
      <c r="D55" s="38"/>
      <c r="E55" s="38"/>
      <c r="F55" s="38"/>
      <c r="G55" s="38"/>
      <c r="H55" s="38"/>
      <c r="I55" s="9"/>
      <c r="J55" s="20"/>
      <c r="L55" s="36">
        <v>13</v>
      </c>
      <c r="M55" t="s">
        <v>229</v>
      </c>
      <c r="N55" t="s">
        <v>192</v>
      </c>
      <c r="O55" s="4" t="s">
        <v>94</v>
      </c>
      <c r="P55">
        <v>29</v>
      </c>
      <c r="Q55">
        <v>7</v>
      </c>
      <c r="R55">
        <v>78</v>
      </c>
      <c r="T55">
        <v>3</v>
      </c>
    </row>
    <row r="56" spans="1:20" ht="15.6" x14ac:dyDescent="0.3">
      <c r="A56" s="19"/>
      <c r="B56" s="9"/>
      <c r="C56" s="9"/>
      <c r="D56" s="38"/>
      <c r="E56" s="38"/>
      <c r="F56" s="38"/>
      <c r="G56" s="38"/>
      <c r="H56" s="38"/>
      <c r="I56" s="9"/>
      <c r="J56" s="20"/>
      <c r="L56" s="36">
        <v>14</v>
      </c>
      <c r="M56" t="s">
        <v>209</v>
      </c>
      <c r="N56" t="s">
        <v>204</v>
      </c>
      <c r="O56" s="4" t="s">
        <v>94</v>
      </c>
      <c r="P56">
        <v>29</v>
      </c>
      <c r="Q56">
        <v>7</v>
      </c>
      <c r="R56">
        <v>78</v>
      </c>
      <c r="T56">
        <v>2</v>
      </c>
    </row>
    <row r="57" spans="1:20" ht="15.6" x14ac:dyDescent="0.3">
      <c r="A57" s="19"/>
      <c r="B57" s="9"/>
      <c r="C57" s="9"/>
      <c r="D57" s="38"/>
      <c r="E57" s="38"/>
      <c r="F57" s="38"/>
      <c r="G57" s="38"/>
      <c r="H57" s="38"/>
      <c r="I57" s="9"/>
      <c r="J57" s="20"/>
      <c r="L57" s="36">
        <v>15</v>
      </c>
      <c r="M57" t="s">
        <v>230</v>
      </c>
      <c r="N57" t="s">
        <v>204</v>
      </c>
      <c r="O57" s="4" t="s">
        <v>94</v>
      </c>
      <c r="P57">
        <v>31</v>
      </c>
      <c r="Q57">
        <v>7</v>
      </c>
      <c r="R57">
        <v>78</v>
      </c>
      <c r="T57">
        <v>1</v>
      </c>
    </row>
    <row r="58" spans="1:20" x14ac:dyDescent="0.3">
      <c r="J58" s="20"/>
      <c r="L58" s="36"/>
      <c r="O58" s="4"/>
    </row>
    <row r="59" spans="1:20" ht="15.6" x14ac:dyDescent="0.3">
      <c r="A59" s="18"/>
      <c r="B59" s="18"/>
      <c r="C59" s="18"/>
      <c r="D59" s="16"/>
      <c r="E59" s="16"/>
      <c r="F59" s="16"/>
      <c r="G59" s="16"/>
      <c r="H59" s="16"/>
      <c r="I59" s="18"/>
      <c r="J59" s="20"/>
    </row>
    <row r="60" spans="1:20" ht="15.6" x14ac:dyDescent="0.3">
      <c r="A60" s="18" t="s">
        <v>16</v>
      </c>
      <c r="B60" s="18"/>
      <c r="C60" s="18"/>
      <c r="D60" s="16"/>
      <c r="E60" s="16"/>
      <c r="F60" s="16"/>
      <c r="G60" s="16"/>
      <c r="H60" s="16"/>
      <c r="I60" s="18"/>
    </row>
    <row r="61" spans="1:20" ht="15.6" x14ac:dyDescent="0.3">
      <c r="A61" s="18" t="s">
        <v>17</v>
      </c>
      <c r="B61" s="18"/>
      <c r="C61" s="18"/>
      <c r="D61" s="16"/>
      <c r="E61" s="16"/>
      <c r="F61" s="16"/>
      <c r="G61" s="16"/>
      <c r="H61" s="16"/>
      <c r="I61" s="18"/>
      <c r="O61" s="4"/>
    </row>
    <row r="62" spans="1:20" ht="15.6" x14ac:dyDescent="0.3">
      <c r="A62" s="18" t="s">
        <v>18</v>
      </c>
      <c r="B62" s="18"/>
      <c r="C62" s="18"/>
      <c r="D62" s="16"/>
      <c r="E62" s="16"/>
      <c r="F62" s="16"/>
      <c r="G62" s="16"/>
      <c r="H62" s="16"/>
      <c r="I62" s="18"/>
      <c r="O62" s="4"/>
    </row>
    <row r="63" spans="1:20" x14ac:dyDescent="0.3">
      <c r="O63" s="4"/>
    </row>
    <row r="64" spans="1:20" x14ac:dyDescent="0.3">
      <c r="O64" s="4"/>
    </row>
    <row r="65" spans="15:15" x14ac:dyDescent="0.3">
      <c r="O65" s="4"/>
    </row>
    <row r="66" spans="15:15" x14ac:dyDescent="0.3">
      <c r="O66" s="4"/>
    </row>
    <row r="67" spans="15:15" x14ac:dyDescent="0.3">
      <c r="O67" s="4"/>
    </row>
    <row r="68" spans="15:15" x14ac:dyDescent="0.3">
      <c r="O68" s="4"/>
    </row>
    <row r="69" spans="15:15" x14ac:dyDescent="0.3">
      <c r="O69" s="4"/>
    </row>
    <row r="70" spans="15:15" x14ac:dyDescent="0.3">
      <c r="O70" s="4"/>
    </row>
    <row r="71" spans="15:15" x14ac:dyDescent="0.3">
      <c r="O71" s="4"/>
    </row>
    <row r="72" spans="15:15" x14ac:dyDescent="0.3">
      <c r="O72" s="4"/>
    </row>
    <row r="73" spans="15:15" x14ac:dyDescent="0.3">
      <c r="O73" s="4"/>
    </row>
    <row r="74" spans="15:15" x14ac:dyDescent="0.3">
      <c r="O74" s="4"/>
    </row>
    <row r="75" spans="15:15" x14ac:dyDescent="0.3">
      <c r="O75" s="4"/>
    </row>
    <row r="81" spans="15:15" x14ac:dyDescent="0.3">
      <c r="O81" s="4"/>
    </row>
    <row r="82" spans="15:15" x14ac:dyDescent="0.3">
      <c r="O82" s="4"/>
    </row>
    <row r="83" spans="15:15" x14ac:dyDescent="0.3">
      <c r="O83" s="4"/>
    </row>
    <row r="84" spans="15:15" x14ac:dyDescent="0.3">
      <c r="O84" s="4"/>
    </row>
    <row r="85" spans="15:15" x14ac:dyDescent="0.3">
      <c r="O85" s="4"/>
    </row>
    <row r="86" spans="15:15" x14ac:dyDescent="0.3">
      <c r="O86" s="4"/>
    </row>
    <row r="87" spans="15:15" x14ac:dyDescent="0.3">
      <c r="O87" s="4"/>
    </row>
    <row r="88" spans="15:15" x14ac:dyDescent="0.3">
      <c r="O88" s="4"/>
    </row>
    <row r="89" spans="15:15" x14ac:dyDescent="0.3">
      <c r="O89" s="4"/>
    </row>
    <row r="90" spans="15:15" x14ac:dyDescent="0.3">
      <c r="O90" s="4"/>
    </row>
    <row r="91" spans="15:15" x14ac:dyDescent="0.3">
      <c r="O91" s="4"/>
    </row>
    <row r="92" spans="15:15" x14ac:dyDescent="0.3">
      <c r="O92" s="4"/>
    </row>
    <row r="93" spans="15:15" x14ac:dyDescent="0.3">
      <c r="O93" s="4"/>
    </row>
    <row r="94" spans="15:15" x14ac:dyDescent="0.3">
      <c r="O94" s="4"/>
    </row>
    <row r="95" spans="15:15" x14ac:dyDescent="0.3">
      <c r="O95" s="4"/>
    </row>
  </sheetData>
  <sortState xmlns:xlrd2="http://schemas.microsoft.com/office/spreadsheetml/2017/richdata2" ref="B5:I31">
    <sortCondition descending="1" ref="I5:I31"/>
  </sortState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1217E-8BD6-4E41-8232-BE0D9B92BC34}">
  <dimension ref="A1"/>
  <sheetViews>
    <sheetView topLeftCell="A14" zoomScale="120" zoomScaleNormal="120" workbookViewId="0">
      <selection activeCell="J20" sqref="A2:J20"/>
    </sheetView>
  </sheetViews>
  <sheetFormatPr defaultRowHeight="14.4" x14ac:dyDescent="0.3"/>
  <cols>
    <col min="1" max="1" width="12.21875" customWidth="1"/>
    <col min="2" max="2" width="23.77734375" customWidth="1"/>
    <col min="3" max="3" width="22.33203125" customWidth="1"/>
  </cols>
  <sheetData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B0CE0-B61D-40B1-AE29-458D10AF9E05}">
  <dimension ref="A1"/>
  <sheetViews>
    <sheetView workbookViewId="0">
      <selection activeCell="N13" sqref="N13"/>
    </sheetView>
  </sheetViews>
  <sheetFormatPr defaultRowHeight="14.4" x14ac:dyDescent="0.3"/>
  <cols>
    <col min="4" max="4" width="25.77734375" customWidth="1"/>
    <col min="5" max="5" width="22.88671875" customWidth="1"/>
    <col min="10" max="10" width="4" customWidth="1"/>
    <col min="11" max="11" width="6.77734375" customWidth="1"/>
  </cols>
  <sheetData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Lag</vt:lpstr>
      <vt:lpstr>Brutto</vt:lpstr>
      <vt:lpstr>Klass A</vt:lpstr>
      <vt:lpstr>Klass B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Eriksson</dc:creator>
  <cp:lastModifiedBy>Klubbchef Strömstad GK</cp:lastModifiedBy>
  <cp:lastPrinted>2026-06-20T05:57:22Z</cp:lastPrinted>
  <dcterms:created xsi:type="dcterms:W3CDTF">2024-07-07T07:15:43Z</dcterms:created>
  <dcterms:modified xsi:type="dcterms:W3CDTF">2026-06-23T12:01:46Z</dcterms:modified>
</cp:coreProperties>
</file>