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romstadgolfklubb-my.sharepoint.com/personal/klubbchef_stdgk_se/Documents/Skrivbordet/"/>
    </mc:Choice>
  </mc:AlternateContent>
  <xr:revisionPtr revIDLastSave="0" documentId="8_{091BFC14-5C8A-4463-AF39-121F48C1F529}" xr6:coauthVersionLast="47" xr6:coauthVersionMax="47" xr10:uidLastSave="{00000000-0000-0000-0000-000000000000}"/>
  <bookViews>
    <workbookView xWindow="-108" yWindow="-108" windowWidth="23256" windowHeight="12456" xr2:uid="{E8B85704-59B7-4C13-8E76-5C6E02574153}"/>
  </bookViews>
  <sheets>
    <sheet name="Lag" sheetId="1" r:id="rId1"/>
    <sheet name="Brutto" sheetId="2" r:id="rId2"/>
    <sheet name="Klass A" sheetId="3" r:id="rId3"/>
    <sheet name="Klass B" sheetId="4" r:id="rId4"/>
    <sheet name="HCP grense" sheetId="7" r:id="rId5"/>
    <sheet name="Sheet1" sheetId="6" r:id="rId6"/>
  </sheets>
  <definedNames>
    <definedName name="_xlnm._FilterDatabase" localSheetId="1" hidden="1">Brutto!$B$11:$I$11</definedName>
    <definedName name="_xlnm._FilterDatabase" localSheetId="2" hidden="1">'Klass A'!$A$6:$I$6</definedName>
    <definedName name="_xlnm._FilterDatabase" localSheetId="3" hidden="1">'Klass B'!$B$4:$I$4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3" i="4" l="1"/>
  <c r="T64" i="4" s="1"/>
  <c r="T65" i="4" s="1"/>
  <c r="T66" i="4" s="1"/>
  <c r="T67" i="4" s="1"/>
  <c r="T68" i="4" s="1"/>
  <c r="T69" i="4" s="1"/>
  <c r="T70" i="4" s="1"/>
  <c r="T71" i="4" s="1"/>
  <c r="T72" i="4" s="1"/>
  <c r="T73" i="4" s="1"/>
  <c r="T74" i="4" s="1"/>
  <c r="T75" i="4" s="1"/>
  <c r="T62" i="4"/>
  <c r="T61" i="3"/>
  <c r="T62" i="3" s="1"/>
  <c r="T63" i="3" s="1"/>
  <c r="T64" i="3" s="1"/>
  <c r="T65" i="3" s="1"/>
  <c r="T66" i="3" s="1"/>
  <c r="T67" i="3" s="1"/>
  <c r="T68" i="3" s="1"/>
  <c r="T69" i="3" s="1"/>
  <c r="T70" i="3" s="1"/>
  <c r="T71" i="3" s="1"/>
  <c r="T72" i="3" s="1"/>
  <c r="T73" i="3" s="1"/>
  <c r="T60" i="3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H12" i="1"/>
  <c r="H11" i="1"/>
  <c r="H10" i="1"/>
  <c r="H9" i="1"/>
  <c r="H8" i="1"/>
  <c r="O73" i="1"/>
  <c r="M71" i="1"/>
  <c r="M68" i="1"/>
  <c r="O61" i="1"/>
  <c r="M59" i="1"/>
  <c r="M55" i="1"/>
  <c r="M54" i="1"/>
  <c r="O49" i="1"/>
  <c r="M47" i="1"/>
  <c r="M46" i="1"/>
  <c r="O38" i="1"/>
  <c r="M36" i="1"/>
  <c r="M32" i="1"/>
  <c r="M30" i="1"/>
  <c r="M29" i="1"/>
  <c r="O27" i="1"/>
  <c r="M25" i="1"/>
  <c r="M19" i="1"/>
  <c r="M18" i="1"/>
  <c r="T61" i="2"/>
  <c r="T62" i="2" s="1"/>
  <c r="T63" i="2" s="1"/>
  <c r="T64" i="2" s="1"/>
  <c r="T65" i="2" s="1"/>
  <c r="T66" i="2" s="1"/>
  <c r="T67" i="2" s="1"/>
  <c r="T68" i="2" s="1"/>
  <c r="T69" i="2" s="1"/>
  <c r="T70" i="2" s="1"/>
  <c r="T71" i="2" s="1"/>
  <c r="T72" i="2" s="1"/>
  <c r="T73" i="2" s="1"/>
  <c r="T60" i="2"/>
  <c r="E8" i="7" l="1"/>
  <c r="E7" i="7"/>
  <c r="E6" i="7"/>
  <c r="E5" i="7"/>
  <c r="K73" i="1"/>
  <c r="F9" i="1" s="1"/>
  <c r="L9" i="1" s="1"/>
  <c r="K61" i="1"/>
  <c r="F8" i="1" s="1"/>
  <c r="L8" i="1" s="1"/>
  <c r="K49" i="1"/>
  <c r="F12" i="1" s="1"/>
  <c r="L12" i="1" s="1"/>
  <c r="K38" i="1"/>
  <c r="F11" i="1" s="1"/>
  <c r="L11" i="1" s="1"/>
  <c r="K27" i="1"/>
  <c r="F10" i="1" s="1"/>
  <c r="L10" i="1" s="1"/>
  <c r="I28" i="2"/>
  <c r="G27" i="1"/>
  <c r="G73" i="1"/>
  <c r="G61" i="1"/>
  <c r="G49" i="1"/>
  <c r="G38" i="1"/>
  <c r="R28" i="2"/>
  <c r="R33" i="2"/>
  <c r="R25" i="2"/>
  <c r="R36" i="2"/>
  <c r="R30" i="2"/>
  <c r="R31" i="2"/>
  <c r="R32" i="2"/>
  <c r="R34" i="2"/>
  <c r="R37" i="2"/>
  <c r="R26" i="2"/>
  <c r="R27" i="2"/>
  <c r="R29" i="2"/>
  <c r="R38" i="2"/>
  <c r="R35" i="2"/>
  <c r="R24" i="2"/>
  <c r="R19" i="2"/>
  <c r="R13" i="2"/>
  <c r="R6" i="2"/>
  <c r="R5" i="2"/>
  <c r="R14" i="2"/>
  <c r="R15" i="2"/>
  <c r="R16" i="2"/>
  <c r="R9" i="2"/>
  <c r="R12" i="2"/>
  <c r="R10" i="2"/>
  <c r="R11" i="2"/>
  <c r="R18" i="2"/>
  <c r="R7" i="2"/>
  <c r="R17" i="2"/>
  <c r="R8" i="2"/>
  <c r="C27" i="1"/>
  <c r="C38" i="1"/>
  <c r="C49" i="1"/>
  <c r="C61" i="1"/>
  <c r="C73" i="1"/>
  <c r="E56" i="3"/>
  <c r="F56" i="3"/>
  <c r="G56" i="3"/>
  <c r="H56" i="3"/>
  <c r="D56" i="3"/>
  <c r="I34" i="3"/>
  <c r="I13" i="3"/>
  <c r="I51" i="3"/>
  <c r="I55" i="3"/>
  <c r="I41" i="3"/>
  <c r="I44" i="3"/>
  <c r="I27" i="3"/>
  <c r="I48" i="3"/>
  <c r="I24" i="4"/>
  <c r="I9" i="4"/>
  <c r="I28" i="4"/>
  <c r="I10" i="4"/>
  <c r="I16" i="4"/>
  <c r="I30" i="4"/>
  <c r="I18" i="4"/>
  <c r="I14" i="4"/>
  <c r="I21" i="4"/>
  <c r="I25" i="4"/>
  <c r="I7" i="4"/>
  <c r="I34" i="4"/>
  <c r="I13" i="4"/>
  <c r="I17" i="4"/>
  <c r="I42" i="4"/>
  <c r="I39" i="4"/>
  <c r="I35" i="4"/>
  <c r="I33" i="4"/>
  <c r="I11" i="4"/>
  <c r="I29" i="4"/>
  <c r="I31" i="4"/>
  <c r="I27" i="4"/>
  <c r="I40" i="4"/>
  <c r="I43" i="4"/>
  <c r="I44" i="4"/>
  <c r="I49" i="4"/>
  <c r="I38" i="4"/>
  <c r="I5" i="4"/>
  <c r="I46" i="4"/>
  <c r="I52" i="4"/>
  <c r="I32" i="4"/>
  <c r="I15" i="4"/>
  <c r="I53" i="4"/>
  <c r="I51" i="4"/>
  <c r="I54" i="4"/>
  <c r="I23" i="4"/>
  <c r="I6" i="4"/>
  <c r="I45" i="4"/>
  <c r="I22" i="4"/>
  <c r="I20" i="4"/>
  <c r="I47" i="4"/>
  <c r="I50" i="4"/>
  <c r="I55" i="4"/>
  <c r="I41" i="4"/>
  <c r="I12" i="4"/>
  <c r="I36" i="4"/>
  <c r="I19" i="4"/>
  <c r="I26" i="4"/>
  <c r="I37" i="4"/>
  <c r="I48" i="4"/>
  <c r="I56" i="4"/>
  <c r="I57" i="4"/>
  <c r="I8" i="4"/>
  <c r="I7" i="3"/>
  <c r="I24" i="3"/>
  <c r="I25" i="3"/>
  <c r="I10" i="3"/>
  <c r="I11" i="3"/>
  <c r="I22" i="3"/>
  <c r="I9" i="3"/>
  <c r="I14" i="3"/>
  <c r="I39" i="3"/>
  <c r="I8" i="3"/>
  <c r="I49" i="3"/>
  <c r="I17" i="3"/>
  <c r="I20" i="3"/>
  <c r="I23" i="3"/>
  <c r="I29" i="3"/>
  <c r="I32" i="3"/>
  <c r="I36" i="3"/>
  <c r="I40" i="3"/>
  <c r="I18" i="3"/>
  <c r="I30" i="3"/>
  <c r="I15" i="3"/>
  <c r="I26" i="3"/>
  <c r="I33" i="3"/>
  <c r="I45" i="3"/>
  <c r="I47" i="3"/>
  <c r="I19" i="3"/>
  <c r="I31" i="3"/>
  <c r="I35" i="3"/>
  <c r="I38" i="3"/>
  <c r="I43" i="3"/>
  <c r="I50" i="3"/>
  <c r="I28" i="3"/>
  <c r="I53" i="3"/>
  <c r="I54" i="3"/>
  <c r="I12" i="3"/>
  <c r="I37" i="3"/>
  <c r="I21" i="3"/>
  <c r="I46" i="3"/>
  <c r="I42" i="3"/>
  <c r="I52" i="3"/>
  <c r="I16" i="3"/>
  <c r="I13" i="2"/>
  <c r="I25" i="2"/>
  <c r="I19" i="2"/>
  <c r="I47" i="2"/>
  <c r="I48" i="2"/>
  <c r="I44" i="2"/>
  <c r="I18" i="2"/>
  <c r="I21" i="2"/>
  <c r="I29" i="2"/>
  <c r="I24" i="2"/>
  <c r="I41" i="2"/>
  <c r="I45" i="2"/>
  <c r="I42" i="2"/>
  <c r="I16" i="2"/>
  <c r="I39" i="2"/>
  <c r="I14" i="2"/>
  <c r="I38" i="2"/>
  <c r="I17" i="2"/>
  <c r="I15" i="2"/>
  <c r="I27" i="2"/>
  <c r="I26" i="2"/>
  <c r="I33" i="2"/>
  <c r="I23" i="2"/>
  <c r="I30" i="2"/>
  <c r="I36" i="2"/>
  <c r="I46" i="2"/>
  <c r="I32" i="2"/>
  <c r="I22" i="2"/>
  <c r="I20" i="2"/>
  <c r="I31" i="2"/>
  <c r="I34" i="2"/>
  <c r="I43" i="2"/>
  <c r="I40" i="2"/>
  <c r="I37" i="2"/>
  <c r="I35" i="2"/>
  <c r="I12" i="2"/>
  <c r="E49" i="2"/>
  <c r="F49" i="2"/>
  <c r="G49" i="2"/>
  <c r="H49" i="2"/>
  <c r="D49" i="2"/>
  <c r="E58" i="4"/>
  <c r="F58" i="4"/>
  <c r="G58" i="4"/>
  <c r="H58" i="4"/>
  <c r="D58" i="4"/>
  <c r="M10" i="1"/>
  <c r="M12" i="1"/>
  <c r="M9" i="1"/>
  <c r="M8" i="1"/>
  <c r="M11" i="1"/>
  <c r="A8" i="3" l="1"/>
</calcChain>
</file>

<file path=xl/sharedStrings.xml><?xml version="1.0" encoding="utf-8"?>
<sst xmlns="http://schemas.openxmlformats.org/spreadsheetml/2006/main" count="2548" uniqueCount="416">
  <si>
    <t>RESULTAT.   LAG.   3 Delt. / Klass  A  +  3 Delt. / Klass  B.</t>
  </si>
  <si>
    <t>Score.</t>
  </si>
  <si>
    <t>Poäng.</t>
  </si>
  <si>
    <t>Klubb.</t>
  </si>
  <si>
    <t>Strömstad</t>
  </si>
  <si>
    <t>Fjällbacka</t>
  </si>
  <si>
    <t>Sotenäs</t>
  </si>
  <si>
    <t>Torreby</t>
  </si>
  <si>
    <t>Total</t>
  </si>
  <si>
    <t>Poäng</t>
  </si>
  <si>
    <t>Torreby  Gk</t>
  </si>
  <si>
    <t>Sotenäs  Gk</t>
  </si>
  <si>
    <t>Strömstad  Gk</t>
  </si>
  <si>
    <t>Fjällbacka  Gk</t>
  </si>
  <si>
    <t>Anm.</t>
  </si>
  <si>
    <t xml:space="preserve">   Av seriens fem tävlingar tas resultaten från samtliga med i slutresultatet.</t>
  </si>
  <si>
    <t xml:space="preserve">    Herrar  Gul. / Damer  Röd.</t>
  </si>
  <si>
    <t>Plac</t>
  </si>
  <si>
    <t>Herre / Dam</t>
  </si>
  <si>
    <t>Herrar/Damer       Klass  A     ( Hcp  0  -  23,9  )</t>
  </si>
  <si>
    <t>Anm:</t>
  </si>
  <si>
    <t>Av seriens fem tävlingar får resultat, ( platspoäng ) från högst tre tas med</t>
  </si>
  <si>
    <t>i den slutliga sammanställningen.</t>
  </si>
  <si>
    <t>Fjällbacka Golfklubb</t>
  </si>
  <si>
    <t>Strömstad Golfklubb</t>
  </si>
  <si>
    <t>Sotenäs Golfklubb</t>
  </si>
  <si>
    <t>Namn</t>
  </si>
  <si>
    <t>Klubbnamn</t>
  </si>
  <si>
    <t>SHCP</t>
  </si>
  <si>
    <t>Till par</t>
  </si>
  <si>
    <t>Resultat</t>
  </si>
  <si>
    <t>Jonas  Eriksson</t>
  </si>
  <si>
    <t>Eva  Eriksson</t>
  </si>
  <si>
    <t>Torreby Golfklubb</t>
  </si>
  <si>
    <t>Sven-Gunnar  Jacobson</t>
  </si>
  <si>
    <t>1</t>
  </si>
  <si>
    <t>+1</t>
  </si>
  <si>
    <t>71</t>
  </si>
  <si>
    <t>2</t>
  </si>
  <si>
    <t>+3</t>
  </si>
  <si>
    <t>3</t>
  </si>
  <si>
    <t>4</t>
  </si>
  <si>
    <t>+4</t>
  </si>
  <si>
    <t>5</t>
  </si>
  <si>
    <t>6</t>
  </si>
  <si>
    <t>7</t>
  </si>
  <si>
    <t>+6</t>
  </si>
  <si>
    <t>8</t>
  </si>
  <si>
    <t>9</t>
  </si>
  <si>
    <t>10</t>
  </si>
  <si>
    <t>11</t>
  </si>
  <si>
    <t>12</t>
  </si>
  <si>
    <t>13</t>
  </si>
  <si>
    <t>14</t>
  </si>
  <si>
    <t>15</t>
  </si>
  <si>
    <t>-1</t>
  </si>
  <si>
    <t>69</t>
  </si>
  <si>
    <t/>
  </si>
  <si>
    <t>+2</t>
  </si>
  <si>
    <t>Peter  Pettersson</t>
  </si>
  <si>
    <t>Anders  Claesson</t>
  </si>
  <si>
    <t>Ingegerd  Lundh</t>
  </si>
  <si>
    <t>tee</t>
  </si>
  <si>
    <t>g</t>
  </si>
  <si>
    <t>r</t>
  </si>
  <si>
    <t>67</t>
  </si>
  <si>
    <t>-2</t>
  </si>
  <si>
    <t>70</t>
  </si>
  <si>
    <t>Par</t>
  </si>
  <si>
    <t>Terje  Lillenes</t>
  </si>
  <si>
    <t>poäng</t>
  </si>
  <si>
    <t>summa</t>
  </si>
  <si>
    <t>Jan  Åsberg</t>
  </si>
  <si>
    <t>-4</t>
  </si>
  <si>
    <t>Mari-Anne  Olsson</t>
  </si>
  <si>
    <t>Bertil  Blomqvist</t>
  </si>
  <si>
    <t>Bengt  Henriksson</t>
  </si>
  <si>
    <t>Christina  Guldbrand</t>
  </si>
  <si>
    <t>NR</t>
  </si>
  <si>
    <t>NAMN</t>
  </si>
  <si>
    <t>KLUBB</t>
  </si>
  <si>
    <t>Klubb</t>
  </si>
  <si>
    <t>Placering</t>
  </si>
  <si>
    <t>placering</t>
  </si>
  <si>
    <t>Herrar/Damer       Klass  B     ( Hcp  24-  )</t>
  </si>
  <si>
    <t>Summa de 3 bästa</t>
  </si>
  <si>
    <t xml:space="preserve"> BRUTTO  KLASS.</t>
  </si>
  <si>
    <t>Hans  Lundberg</t>
  </si>
  <si>
    <t>sista 6</t>
  </si>
  <si>
    <t>-9</t>
  </si>
  <si>
    <t>Bengt  Axhede</t>
  </si>
  <si>
    <t>62</t>
  </si>
  <si>
    <t>Holma Stångenäs Golf</t>
  </si>
  <si>
    <t>Brutto resultat</t>
  </si>
  <si>
    <t>Fjällbacka A klass</t>
  </si>
  <si>
    <t>Fjällbacka  B Klass</t>
  </si>
  <si>
    <t>Arne  Johansson</t>
  </si>
  <si>
    <t>Kärstin  Jacobsson</t>
  </si>
  <si>
    <t>Gunilla  Butsch</t>
  </si>
  <si>
    <t>Gunnel  Blomqvist</t>
  </si>
  <si>
    <t>Nolhotten.     Lagmästare.  2025.</t>
  </si>
  <si>
    <t>Holma</t>
  </si>
  <si>
    <t>Plats</t>
  </si>
  <si>
    <t>Spelarstatus</t>
  </si>
  <si>
    <t>Sär</t>
  </si>
  <si>
    <t>Anna  Falkenberg</t>
  </si>
  <si>
    <t>Amatör</t>
  </si>
  <si>
    <t>24</t>
  </si>
  <si>
    <t>-12</t>
  </si>
  <si>
    <t>59</t>
  </si>
  <si>
    <t>Bo  Bjelke</t>
  </si>
  <si>
    <t>Lennart  Ström</t>
  </si>
  <si>
    <t>Kungsbacka Golfklubb</t>
  </si>
  <si>
    <t>22</t>
  </si>
  <si>
    <t>Åsa  Gustaf-Jansson</t>
  </si>
  <si>
    <t>25</t>
  </si>
  <si>
    <t>72</t>
  </si>
  <si>
    <t>Per-Inge  Gustafsson</t>
  </si>
  <si>
    <t>Per  Gjerstad</t>
  </si>
  <si>
    <t>17</t>
  </si>
  <si>
    <t>Jan  Qvillby</t>
  </si>
  <si>
    <t>73</t>
  </si>
  <si>
    <t>S9</t>
  </si>
  <si>
    <t>Krister  Sjöberg</t>
  </si>
  <si>
    <t>19</t>
  </si>
  <si>
    <t>Jan Birger  Fredriksson</t>
  </si>
  <si>
    <t>23</t>
  </si>
  <si>
    <t>28</t>
  </si>
  <si>
    <t>-11</t>
  </si>
  <si>
    <t>60</t>
  </si>
  <si>
    <t>Ulla  Molander</t>
  </si>
  <si>
    <t>29</t>
  </si>
  <si>
    <t>Arne  Håkansson</t>
  </si>
  <si>
    <t>31</t>
  </si>
  <si>
    <t>Ulla  Grimslätt</t>
  </si>
  <si>
    <t>32</t>
  </si>
  <si>
    <t>Benny  Linderoth</t>
  </si>
  <si>
    <t>Leif  Ström</t>
  </si>
  <si>
    <t>S6</t>
  </si>
  <si>
    <t>Ann-Charlotte  Johansson</t>
  </si>
  <si>
    <t>Hills Golf &amp; Sports Club</t>
  </si>
  <si>
    <t>Mimmi  Claesson</t>
  </si>
  <si>
    <t>38</t>
  </si>
  <si>
    <t>Marie  Sigsfors</t>
  </si>
  <si>
    <t>30</t>
  </si>
  <si>
    <t>Lena  Lingensjö</t>
  </si>
  <si>
    <t>74</t>
  </si>
  <si>
    <t>Marita  Wallenius</t>
  </si>
  <si>
    <t>Eric  Gripseröd</t>
  </si>
  <si>
    <t>26</t>
  </si>
  <si>
    <t>75</t>
  </si>
  <si>
    <t>Birgitta  Arnling</t>
  </si>
  <si>
    <t>36</t>
  </si>
  <si>
    <t>16</t>
  </si>
  <si>
    <t>Ingemar  Kahlman</t>
  </si>
  <si>
    <t>Per-Ola  Arnling Hedberg</t>
  </si>
  <si>
    <t>18</t>
  </si>
  <si>
    <t>Bertil  Johansson</t>
  </si>
  <si>
    <t>Morgan  Falkenberg</t>
  </si>
  <si>
    <t>20</t>
  </si>
  <si>
    <t>21</t>
  </si>
  <si>
    <t>Maria  Qvillby</t>
  </si>
  <si>
    <t>Tommy  Karlsson</t>
  </si>
  <si>
    <t>Stig  Freiholtz</t>
  </si>
  <si>
    <t>Lise-Lotte  Cohlman</t>
  </si>
  <si>
    <t>Inger  Lundberg</t>
  </si>
  <si>
    <t>Christian  Grau</t>
  </si>
  <si>
    <t>+5</t>
  </si>
  <si>
    <t>76</t>
  </si>
  <si>
    <t>27</t>
  </si>
  <si>
    <t>Hans  Lycke</t>
  </si>
  <si>
    <t>Björn  Amby</t>
  </si>
  <si>
    <t>Gunnar  Blomsterberg</t>
  </si>
  <si>
    <t>Jan Erik  Åkesson Ypma</t>
  </si>
  <si>
    <t>77</t>
  </si>
  <si>
    <t>Bertil  Philipson</t>
  </si>
  <si>
    <t>33</t>
  </si>
  <si>
    <t>Kent  Fredriksson</t>
  </si>
  <si>
    <t>34</t>
  </si>
  <si>
    <t>Jan  Kristiansson</t>
  </si>
  <si>
    <t>78</t>
  </si>
  <si>
    <t>35</t>
  </si>
  <si>
    <t>Ingrid  K Arndt</t>
  </si>
  <si>
    <t>Lennart  Johansson</t>
  </si>
  <si>
    <t>79</t>
  </si>
  <si>
    <t>37</t>
  </si>
  <si>
    <t>Anne  Hauge</t>
  </si>
  <si>
    <t>39</t>
  </si>
  <si>
    <t>Jan Egil  Haga</t>
  </si>
  <si>
    <t>+9</t>
  </si>
  <si>
    <t>80</t>
  </si>
  <si>
    <t>40</t>
  </si>
  <si>
    <t>Per  Wikstrand</t>
  </si>
  <si>
    <t>41</t>
  </si>
  <si>
    <t>Peter  Cohlman</t>
  </si>
  <si>
    <t>81</t>
  </si>
  <si>
    <t>42</t>
  </si>
  <si>
    <t>Clas-Åke  Sörkvist</t>
  </si>
  <si>
    <t>43</t>
  </si>
  <si>
    <t>Lars  Christensson</t>
  </si>
  <si>
    <t>44</t>
  </si>
  <si>
    <t>Lise-Lott  Blomsterberg</t>
  </si>
  <si>
    <t>82</t>
  </si>
  <si>
    <t>45</t>
  </si>
  <si>
    <t>46</t>
  </si>
  <si>
    <t>83</t>
  </si>
  <si>
    <t>47</t>
  </si>
  <si>
    <t>Curt-Erik  Mattsson</t>
  </si>
  <si>
    <t>84</t>
  </si>
  <si>
    <t>48</t>
  </si>
  <si>
    <t>Morgan  Karlsson</t>
  </si>
  <si>
    <t>85</t>
  </si>
  <si>
    <t>49</t>
  </si>
  <si>
    <t>50</t>
  </si>
  <si>
    <t>Henrik  Dubois</t>
  </si>
  <si>
    <t>Albatross Golfklubb</t>
  </si>
  <si>
    <t>86</t>
  </si>
  <si>
    <t>51</t>
  </si>
  <si>
    <t>Thomas  Åsehäll</t>
  </si>
  <si>
    <t>52</t>
  </si>
  <si>
    <t>Thore  Olsson</t>
  </si>
  <si>
    <t>Alingsås Golfklubb</t>
  </si>
  <si>
    <t>53</t>
  </si>
  <si>
    <t>Claes-Anders  Johansson</t>
  </si>
  <si>
    <t>A</t>
  </si>
  <si>
    <t>B</t>
  </si>
  <si>
    <t>Summa</t>
  </si>
  <si>
    <t>Ingrid  Hansson</t>
  </si>
  <si>
    <t>Gunvor  Hammargren</t>
  </si>
  <si>
    <t>Ove  Brandin</t>
  </si>
  <si>
    <t>Christer  Höglind</t>
  </si>
  <si>
    <t>Morten D.  Lie</t>
  </si>
  <si>
    <t>Marie  Molin</t>
  </si>
  <si>
    <t>Monica  Jakobsson</t>
  </si>
  <si>
    <t>Gunilla  Wikstrand</t>
  </si>
  <si>
    <t>Agneta  Strömme</t>
  </si>
  <si>
    <t>Anette  Tengberg</t>
  </si>
  <si>
    <t>Paul  Österholm</t>
  </si>
  <si>
    <t>Ingegerd  Karlsson</t>
  </si>
  <si>
    <t>Roger  Persson</t>
  </si>
  <si>
    <t>Anita  ben Salem</t>
  </si>
  <si>
    <t>Göran  Annebäck</t>
  </si>
  <si>
    <t>Eva-Maj  Eliasson</t>
  </si>
  <si>
    <t>95</t>
  </si>
  <si>
    <t>96</t>
  </si>
  <si>
    <t>ok</t>
  </si>
  <si>
    <t>sista 9</t>
  </si>
  <si>
    <t>Nolhotten  Mästare  2026</t>
  </si>
  <si>
    <t>Nolhotten     2026</t>
  </si>
  <si>
    <t>Nolhotten   2026</t>
  </si>
  <si>
    <t>Sotenäs B Klass</t>
  </si>
  <si>
    <t>Per  Fagerberg</t>
  </si>
  <si>
    <t>Gunilla  Gustafsson</t>
  </si>
  <si>
    <t>Ann-Christin  Rutgersson</t>
  </si>
  <si>
    <t>Ola  Åhlund</t>
  </si>
  <si>
    <t>Ann-Catrin  Frödén</t>
  </si>
  <si>
    <t>Maritha  Johansson</t>
  </si>
  <si>
    <t>Annette  Hars</t>
  </si>
  <si>
    <t>Lars-Erik  Lundin</t>
  </si>
  <si>
    <t>Elisabeth  Olausson-Bjelke</t>
  </si>
  <si>
    <t>Karl-Erik  Karlsson</t>
  </si>
  <si>
    <t>Niri  Sollid</t>
  </si>
  <si>
    <t>Stig  Jerlock</t>
  </si>
  <si>
    <t>Staffan  Rothelius</t>
  </si>
  <si>
    <t>Sotenäs A Klass</t>
  </si>
  <si>
    <t>+7</t>
  </si>
  <si>
    <t>Tomas  Johansson</t>
  </si>
  <si>
    <t>+14</t>
  </si>
  <si>
    <t>87</t>
  </si>
  <si>
    <t>88</t>
  </si>
  <si>
    <t>Leif  Holmin</t>
  </si>
  <si>
    <t>89</t>
  </si>
  <si>
    <t>Gunilla  Lindquist</t>
  </si>
  <si>
    <t>91</t>
  </si>
  <si>
    <t>Göran  Hindemark</t>
  </si>
  <si>
    <t>94</t>
  </si>
  <si>
    <t>Per  Wretlund</t>
  </si>
  <si>
    <t>Thomas  Anderzon</t>
  </si>
  <si>
    <t>Mats  Tägtström</t>
  </si>
  <si>
    <t>Janne  Carlsson</t>
  </si>
  <si>
    <t>Per  Stenhamar</t>
  </si>
  <si>
    <t>+8</t>
  </si>
  <si>
    <t>90</t>
  </si>
  <si>
    <t>Fjällbacka Brutto</t>
  </si>
  <si>
    <t>Sotenäs Brutto</t>
  </si>
  <si>
    <t>Gullmar  Andersson</t>
  </si>
  <si>
    <t>Börje  Jonsson</t>
  </si>
  <si>
    <t>Dan  Frödén</t>
  </si>
  <si>
    <t>Lars  Kallin</t>
  </si>
  <si>
    <t>Madeleine  Hultén</t>
  </si>
  <si>
    <t>Kristina  Friberg</t>
  </si>
  <si>
    <t>Peter Cohlman</t>
  </si>
  <si>
    <t>Strömstad Aklass</t>
  </si>
  <si>
    <t>Christer  Desmo</t>
  </si>
  <si>
    <t>Ulf  Redemo</t>
  </si>
  <si>
    <t>Håkan  Jarlengrip</t>
  </si>
  <si>
    <t>Gunnar  Saeborg</t>
  </si>
  <si>
    <t>Daniele  Giorgini</t>
  </si>
  <si>
    <t>Öyvind  Hauge</t>
  </si>
  <si>
    <t>Lisa  Lindelöf Amby</t>
  </si>
  <si>
    <t>Kjell  Dahlgren</t>
  </si>
  <si>
    <t>Bengt  Jillram</t>
  </si>
  <si>
    <t>Lottning</t>
  </si>
  <si>
    <t>Anita  Karlsson</t>
  </si>
  <si>
    <t>Strömstad B klass</t>
  </si>
  <si>
    <t>0</t>
  </si>
  <si>
    <t>+16</t>
  </si>
  <si>
    <t>+17</t>
  </si>
  <si>
    <t>+18</t>
  </si>
  <si>
    <t>S3</t>
  </si>
  <si>
    <t>+19</t>
  </si>
  <si>
    <t>+20</t>
  </si>
  <si>
    <t>+21</t>
  </si>
  <si>
    <t>92</t>
  </si>
  <si>
    <t>+22</t>
  </si>
  <si>
    <t>93</t>
  </si>
  <si>
    <t>Gunnar  Hansen</t>
  </si>
  <si>
    <t>Hcp grense</t>
  </si>
  <si>
    <t>A-klassen</t>
  </si>
  <si>
    <t>B-klassen</t>
  </si>
  <si>
    <t>% A</t>
  </si>
  <si>
    <t>Like store klasser</t>
  </si>
  <si>
    <t>Conny Andersson</t>
  </si>
  <si>
    <t>Henrik Dubois</t>
  </si>
  <si>
    <t>Kenneth Stolfer</t>
  </si>
  <si>
    <t>Morgan Falkenberg</t>
  </si>
  <si>
    <t>Lisa Olofsson Ung</t>
  </si>
  <si>
    <t>Christian</t>
  </si>
  <si>
    <t>Grau</t>
  </si>
  <si>
    <t>Jan Egil</t>
  </si>
  <si>
    <t>Haga</t>
  </si>
  <si>
    <t>Jonas</t>
  </si>
  <si>
    <t>Eriksson</t>
  </si>
  <si>
    <t>Conny</t>
  </si>
  <si>
    <t>Andersson</t>
  </si>
  <si>
    <t>+11</t>
  </si>
  <si>
    <t>Tommy</t>
  </si>
  <si>
    <t>Karlsson</t>
  </si>
  <si>
    <t>Henrik</t>
  </si>
  <si>
    <t>Dubois</t>
  </si>
  <si>
    <t>+15</t>
  </si>
  <si>
    <t>Peter</t>
  </si>
  <si>
    <t>Cohlman</t>
  </si>
  <si>
    <t>Kennet</t>
  </si>
  <si>
    <t>Stolfer</t>
  </si>
  <si>
    <t>Lise-Lotte</t>
  </si>
  <si>
    <t>Per</t>
  </si>
  <si>
    <t>Wikstrand</t>
  </si>
  <si>
    <t>Thomas</t>
  </si>
  <si>
    <t>Åsehäll</t>
  </si>
  <si>
    <t>Gunilla</t>
  </si>
  <si>
    <t>Lindquist</t>
  </si>
  <si>
    <t>Morgan</t>
  </si>
  <si>
    <t>Falkenberg</t>
  </si>
  <si>
    <t>Christer</t>
  </si>
  <si>
    <t>Desmo</t>
  </si>
  <si>
    <t>Lisa</t>
  </si>
  <si>
    <t>Olofsson Ung</t>
  </si>
  <si>
    <t>Christian Grau</t>
  </si>
  <si>
    <t>Bertil Blomqvist</t>
  </si>
  <si>
    <t>Jan Kristiansson</t>
  </si>
  <si>
    <t>Christina Guldbrand</t>
  </si>
  <si>
    <t>Göran Hugon</t>
  </si>
  <si>
    <t>Bo Bjelke</t>
  </si>
  <si>
    <t>Björn Johansson</t>
  </si>
  <si>
    <t xml:space="preserve">B </t>
  </si>
  <si>
    <t>Annette Hars</t>
  </si>
  <si>
    <t>Eric Gripserød</t>
  </si>
  <si>
    <t>Jan Egil Haga</t>
  </si>
  <si>
    <t>Lars Berndtzen</t>
  </si>
  <si>
    <t>Ewa Almqvist</t>
  </si>
  <si>
    <t>Ingegerd Karlsson</t>
  </si>
  <si>
    <t>Åke Rönnblom</t>
  </si>
  <si>
    <t>Birgitta Rönnblom</t>
  </si>
  <si>
    <t>Lars Rohdin</t>
  </si>
  <si>
    <t>Staffan Rothelius</t>
  </si>
  <si>
    <t>Kennet Stolfer</t>
  </si>
  <si>
    <t>Mats Tågtström</t>
  </si>
  <si>
    <t>Kjell Dahlgren</t>
  </si>
  <si>
    <t>Lisa Lindelöf Amby</t>
  </si>
  <si>
    <t>Anne Hauge</t>
  </si>
  <si>
    <t>Tommy Karlsson</t>
  </si>
  <si>
    <t xml:space="preserve">GRAU, Christian </t>
  </si>
  <si>
    <t xml:space="preserve">HAGA, Jan Egil </t>
  </si>
  <si>
    <t xml:space="preserve">BERNDTZEN, Lars </t>
  </si>
  <si>
    <t xml:space="preserve">BLOMQVIST, Bertil </t>
  </si>
  <si>
    <t xml:space="preserve">CLAESSON, Anders </t>
  </si>
  <si>
    <t xml:space="preserve">LINDELÖF AMBY, Lisa </t>
  </si>
  <si>
    <t xml:space="preserve">KRISTIANSSON, Jan </t>
  </si>
  <si>
    <t xml:space="preserve">ROTHELIUS, Staffan </t>
  </si>
  <si>
    <t xml:space="preserve">STOLFER, Kennet </t>
  </si>
  <si>
    <t xml:space="preserve">RÖNNBLOM, Åke </t>
  </si>
  <si>
    <t xml:space="preserve">DESMO, Christer </t>
  </si>
  <si>
    <t xml:space="preserve">HAUGE, Anne </t>
  </si>
  <si>
    <t xml:space="preserve">ALMQVIST, Ewa </t>
  </si>
  <si>
    <t xml:space="preserve">ANDERSSON, Conny </t>
  </si>
  <si>
    <t xml:space="preserve">KARLSSON, Tommy </t>
  </si>
  <si>
    <t>Hcp</t>
  </si>
  <si>
    <t>Åsa Karlsson</t>
  </si>
  <si>
    <t>Bengt Kinnerfors</t>
  </si>
  <si>
    <t>Holma B klass</t>
  </si>
  <si>
    <t xml:space="preserve">HARS, Annette </t>
  </si>
  <si>
    <t xml:space="preserve">RÖNNBLOM, Birgitta </t>
  </si>
  <si>
    <t xml:space="preserve">OLAUSSON-BJELKE, Elisabeth </t>
  </si>
  <si>
    <t xml:space="preserve">HENRIKSSON, Bengt </t>
  </si>
  <si>
    <t xml:space="preserve">GRIPSERÖD, Eric </t>
  </si>
  <si>
    <t xml:space="preserve">HAMMARGREN, Gunvor </t>
  </si>
  <si>
    <t xml:space="preserve">TÄGTSTRÖM, Mats </t>
  </si>
  <si>
    <t xml:space="preserve">GULDBRAND, Christina </t>
  </si>
  <si>
    <t xml:space="preserve">KARLSSON, Anita </t>
  </si>
  <si>
    <t xml:space="preserve">KARLSSON, Ingegerd </t>
  </si>
  <si>
    <t xml:space="preserve">RUTGERSSON, Ann-Christin </t>
  </si>
  <si>
    <t xml:space="preserve">KARLSSON, Åsa </t>
  </si>
  <si>
    <t xml:space="preserve">KINNERFORS, Bengt </t>
  </si>
  <si>
    <t xml:space="preserve">ROHDIN, Lars </t>
  </si>
  <si>
    <t xml:space="preserve">CLAESSON, Mimmi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</si>
</sst>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theme="1"/>
      <name val="Aptos Narrow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7.5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 applyBorder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16" fillId="0" borderId="0" xfId="0" applyFont="1"/>
    <xf numFmtId="16" fontId="0" fillId="0" borderId="0" xfId="0" applyNumberFormat="1"/>
    <xf numFmtId="0" fontId="19" fillId="0" borderId="0" xfId="0" applyFont="1"/>
    <xf numFmtId="0" fontId="0" fillId="0" borderId="0" xfId="0" applyAlignment="1">
      <alignment horizontal="left"/>
    </xf>
    <xf numFmtId="0" fontId="14" fillId="0" borderId="0" xfId="0" applyFont="1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16" fontId="21" fillId="0" borderId="0" xfId="0" applyNumberFormat="1" applyFont="1"/>
    <xf numFmtId="0" fontId="21" fillId="0" borderId="0" xfId="0" applyFont="1"/>
    <xf numFmtId="0" fontId="21" fillId="0" borderId="0" xfId="0" applyFont="1" applyAlignment="1">
      <alignment horizontal="center"/>
    </xf>
    <xf numFmtId="0" fontId="0" fillId="0" borderId="10" xfId="0" applyBorder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3" fillId="0" borderId="0" xfId="0" applyFont="1"/>
    <xf numFmtId="0" fontId="20" fillId="0" borderId="10" xfId="0" applyFont="1" applyBorder="1"/>
    <xf numFmtId="0" fontId="16" fillId="0" borderId="10" xfId="0" applyFont="1" applyBorder="1" applyAlignment="1">
      <alignment horizontal="center"/>
    </xf>
    <xf numFmtId="16" fontId="20" fillId="0" borderId="10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6" fillId="0" borderId="12" xfId="0" applyFont="1" applyBorder="1"/>
    <xf numFmtId="0" fontId="20" fillId="0" borderId="0" xfId="0" applyFont="1"/>
    <xf numFmtId="0" fontId="20" fillId="0" borderId="11" xfId="0" applyFont="1" applyBorder="1" applyAlignment="1">
      <alignment horizontal="center"/>
    </xf>
    <xf numFmtId="0" fontId="0" fillId="0" borderId="13" xfId="0" applyBorder="1"/>
    <xf numFmtId="0" fontId="16" fillId="0" borderId="12" xfId="0" applyFont="1" applyBorder="1" applyAlignment="1">
      <alignment horizontal="center"/>
    </xf>
    <xf numFmtId="0" fontId="25" fillId="0" borderId="10" xfId="42" applyFont="1" applyBorder="1"/>
    <xf numFmtId="0" fontId="24" fillId="0" borderId="0" xfId="42"/>
    <xf numFmtId="0" fontId="25" fillId="0" borderId="0" xfId="42" applyFont="1"/>
    <xf numFmtId="0" fontId="26" fillId="0" borderId="0" xfId="0" applyFont="1" applyAlignment="1">
      <alignment horizontal="left"/>
    </xf>
    <xf numFmtId="0" fontId="27" fillId="0" borderId="0" xfId="42" applyFont="1"/>
    <xf numFmtId="0" fontId="28" fillId="0" borderId="0" xfId="42" applyFont="1"/>
    <xf numFmtId="0" fontId="16" fillId="0" borderId="0" xfId="0" applyFont="1" applyAlignment="1">
      <alignment horizontal="left"/>
    </xf>
    <xf numFmtId="0" fontId="24" fillId="0" borderId="0" xfId="42" applyAlignment="1">
      <alignment horizontal="center"/>
    </xf>
    <xf numFmtId="2" fontId="0" fillId="0" borderId="0" xfId="0" applyNumberFormat="1" applyAlignment="1">
      <alignment horizontal="center"/>
    </xf>
    <xf numFmtId="1" fontId="24" fillId="0" borderId="0" xfId="42" applyNumberFormat="1" applyAlignment="1">
      <alignment horizontal="center"/>
    </xf>
    <xf numFmtId="1" fontId="20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28" fillId="0" borderId="0" xfId="42" applyNumberFormat="1" applyFont="1" applyAlignment="1">
      <alignment horizontal="center"/>
    </xf>
    <xf numFmtId="1" fontId="0" fillId="0" borderId="0" xfId="0" applyNumberFormat="1"/>
    <xf numFmtId="1" fontId="16" fillId="0" borderId="0" xfId="0" applyNumberFormat="1" applyFont="1" applyAlignment="1">
      <alignment horizontal="center"/>
    </xf>
    <xf numFmtId="1" fontId="24" fillId="0" borderId="0" xfId="42" applyNumberFormat="1"/>
    <xf numFmtId="0" fontId="24" fillId="0" borderId="0" xfId="42" quotePrefix="1"/>
    <xf numFmtId="0" fontId="24" fillId="0" borderId="0" xfId="42" applyAlignment="1">
      <alignment horizontal="left"/>
    </xf>
    <xf numFmtId="0" fontId="29" fillId="0" borderId="10" xfId="42" applyFont="1" applyBorder="1"/>
    <xf numFmtId="0" fontId="25" fillId="0" borderId="0" xfId="0" applyFont="1"/>
    <xf numFmtId="0" fontId="30" fillId="0" borderId="10" xfId="0" applyFont="1" applyBorder="1"/>
    <xf numFmtId="0" fontId="31" fillId="0" borderId="10" xfId="0" applyFont="1" applyBorder="1"/>
    <xf numFmtId="0" fontId="0" fillId="0" borderId="0" xfId="0" applyAlignment="1">
      <alignment horizontal="right"/>
    </xf>
    <xf numFmtId="0" fontId="0" fillId="0" borderId="0" xfId="0" quotePrefix="1"/>
    <xf numFmtId="0" fontId="32" fillId="0" borderId="10" xfId="0" applyFont="1" applyBorder="1"/>
    <xf numFmtId="0" fontId="33" fillId="0" borderId="0" xfId="0" applyFont="1" applyAlignment="1">
      <alignment horizontal="center"/>
    </xf>
    <xf numFmtId="0" fontId="34" fillId="0" borderId="10" xfId="0" applyFont="1" applyBorder="1" applyAlignment="1">
      <alignment horizontal="center"/>
    </xf>
    <xf numFmtId="0" fontId="34" fillId="0" borderId="0" xfId="0" applyFont="1" applyAlignment="1">
      <alignment horizontal="center"/>
    </xf>
    <xf numFmtId="1" fontId="20" fillId="0" borderId="10" xfId="0" applyNumberFormat="1" applyFont="1" applyBorder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center"/>
    </xf>
    <xf numFmtId="9" fontId="32" fillId="0" borderId="0" xfId="43" applyFont="1" applyAlignment="1">
      <alignment horizontal="center"/>
    </xf>
    <xf numFmtId="0" fontId="35" fillId="0" borderId="0" xfId="0" applyFont="1" applyAlignment="1">
      <alignment horizontal="center"/>
    </xf>
    <xf numFmtId="1" fontId="35" fillId="0" borderId="0" xfId="0" applyNumberFormat="1" applyFont="1" applyAlignment="1">
      <alignment horizontal="center"/>
    </xf>
    <xf numFmtId="164" fontId="35" fillId="0" borderId="0" xfId="0" applyNumberFormat="1" applyFont="1" applyAlignment="1">
      <alignment horizontal="center"/>
    </xf>
    <xf numFmtId="0" fontId="33" fillId="0" borderId="0" xfId="0" applyFont="1"/>
    <xf numFmtId="0" fontId="36" fillId="0" borderId="0" xfId="0" applyFont="1" applyAlignment="1">
      <alignment vertical="center" wrapText="1"/>
    </xf>
    <xf numFmtId="0" fontId="36" fillId="0" borderId="0" xfId="0" applyFont="1" applyAlignment="1">
      <alignment horizontal="right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1" fillId="0" borderId="14" xfId="0" applyFont="1" applyBorder="1"/>
  </cellXfs>
  <cellStyles count="44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BE9BF366-5665-4917-83A8-5CA75DDAC7BC}"/>
    <cellStyle name="Procent" xfId="43" builtinId="5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B4E8-0F9D-4CCA-9E1B-4DC96CFA0999}">
  <dimension ref="A2:AD95"/>
  <sheetViews>
    <sheetView tabSelected="1" workbookViewId="0">
      <selection activeCell="J14" sqref="J14"/>
    </sheetView>
  </sheetViews>
  <sheetFormatPr defaultColWidth="8.77734375" defaultRowHeight="14.4" x14ac:dyDescent="0.3"/>
  <cols>
    <col min="1" max="1" width="19" bestFit="1" customWidth="1"/>
    <col min="2" max="2" width="17.44140625" customWidth="1"/>
    <col min="3" max="3" width="14.33203125" bestFit="1" customWidth="1"/>
    <col min="4" max="4" width="14.109375" bestFit="1" customWidth="1"/>
    <col min="5" max="5" width="17" customWidth="1"/>
    <col min="6" max="6" width="16" customWidth="1"/>
    <col min="7" max="7" width="11.6640625" customWidth="1"/>
    <col min="9" max="9" width="16.109375" customWidth="1"/>
    <col min="10" max="10" width="15.6640625" customWidth="1"/>
    <col min="11" max="11" width="10.33203125" style="49" bestFit="1" customWidth="1"/>
    <col min="14" max="14" width="9.109375" customWidth="1"/>
    <col min="15" max="15" width="9.109375" style="6" customWidth="1"/>
    <col min="16" max="16" width="23" bestFit="1" customWidth="1"/>
    <col min="17" max="17" width="21.44140625" bestFit="1" customWidth="1"/>
    <col min="18" max="20" width="9.109375" customWidth="1"/>
    <col min="22" max="22" width="23.44140625" bestFit="1" customWidth="1"/>
    <col min="23" max="23" width="21.6640625" bestFit="1" customWidth="1"/>
  </cols>
  <sheetData>
    <row r="2" spans="1:30" ht="23.4" x14ac:dyDescent="0.45">
      <c r="A2" s="14" t="s">
        <v>100</v>
      </c>
      <c r="B2" s="14"/>
      <c r="C2" s="14">
        <v>2026</v>
      </c>
      <c r="U2" t="s">
        <v>6</v>
      </c>
      <c r="AA2" t="s">
        <v>5</v>
      </c>
    </row>
    <row r="3" spans="1:30" ht="23.4" x14ac:dyDescent="0.45">
      <c r="A3" s="14" t="s">
        <v>0</v>
      </c>
      <c r="B3" s="14"/>
      <c r="U3" s="43" t="s">
        <v>102</v>
      </c>
      <c r="V3" s="43" t="s">
        <v>26</v>
      </c>
      <c r="W3" s="43" t="s">
        <v>27</v>
      </c>
      <c r="X3" s="43" t="s">
        <v>30</v>
      </c>
      <c r="AA3" s="26" t="s">
        <v>102</v>
      </c>
      <c r="AB3" s="26" t="s">
        <v>26</v>
      </c>
      <c r="AC3" s="26" t="s">
        <v>27</v>
      </c>
      <c r="AD3" s="26" t="s">
        <v>30</v>
      </c>
    </row>
    <row r="4" spans="1:30" x14ac:dyDescent="0.3">
      <c r="U4" t="s">
        <v>35</v>
      </c>
      <c r="V4" s="5" t="s">
        <v>166</v>
      </c>
      <c r="W4" s="5" t="s">
        <v>23</v>
      </c>
      <c r="X4" s="5" t="s">
        <v>37</v>
      </c>
      <c r="AA4" s="25" t="s">
        <v>35</v>
      </c>
      <c r="AB4" s="28" t="s">
        <v>105</v>
      </c>
      <c r="AC4" s="28" t="s">
        <v>23</v>
      </c>
      <c r="AD4" s="25" t="s">
        <v>109</v>
      </c>
    </row>
    <row r="5" spans="1:30" x14ac:dyDescent="0.3">
      <c r="A5" s="6"/>
      <c r="B5" s="6"/>
      <c r="C5" s="6"/>
      <c r="D5" s="6"/>
      <c r="E5" s="6"/>
      <c r="F5" s="6"/>
      <c r="G5" s="6"/>
      <c r="H5" s="6"/>
      <c r="I5" s="6"/>
      <c r="J5" s="6"/>
      <c r="U5" t="s">
        <v>38</v>
      </c>
      <c r="V5" s="5" t="s">
        <v>69</v>
      </c>
      <c r="W5" s="5" t="s">
        <v>24</v>
      </c>
      <c r="X5" s="5" t="s">
        <v>37</v>
      </c>
      <c r="AA5" s="25" t="s">
        <v>38</v>
      </c>
      <c r="AB5" s="28" t="s">
        <v>31</v>
      </c>
      <c r="AC5" s="28" t="s">
        <v>23</v>
      </c>
      <c r="AD5" s="25" t="s">
        <v>65</v>
      </c>
    </row>
    <row r="6" spans="1:30" ht="15.6" x14ac:dyDescent="0.3">
      <c r="A6" s="13" t="s">
        <v>3</v>
      </c>
      <c r="B6" s="13" t="s">
        <v>5</v>
      </c>
      <c r="C6" s="13" t="s">
        <v>5</v>
      </c>
      <c r="D6" s="13" t="s">
        <v>6</v>
      </c>
      <c r="E6" s="13" t="s">
        <v>6</v>
      </c>
      <c r="F6" s="13" t="s">
        <v>4</v>
      </c>
      <c r="G6" s="13" t="s">
        <v>4</v>
      </c>
      <c r="H6" s="13" t="s">
        <v>101</v>
      </c>
      <c r="I6" s="13" t="s">
        <v>101</v>
      </c>
      <c r="J6" s="13" t="s">
        <v>7</v>
      </c>
      <c r="K6" s="50" t="s">
        <v>7</v>
      </c>
      <c r="L6" s="13" t="s">
        <v>1</v>
      </c>
      <c r="M6" s="13" t="s">
        <v>2</v>
      </c>
      <c r="U6" t="s">
        <v>40</v>
      </c>
      <c r="V6" s="5" t="s">
        <v>261</v>
      </c>
      <c r="W6" s="5" t="s">
        <v>92</v>
      </c>
      <c r="X6" s="5" t="s">
        <v>116</v>
      </c>
      <c r="AA6" s="25" t="s">
        <v>40</v>
      </c>
      <c r="AB6" s="28" t="s">
        <v>34</v>
      </c>
      <c r="AC6" s="28" t="s">
        <v>23</v>
      </c>
      <c r="AD6" s="25" t="s">
        <v>56</v>
      </c>
    </row>
    <row r="7" spans="1:30" ht="15.6" x14ac:dyDescent="0.3">
      <c r="A7" s="13"/>
      <c r="B7" s="17"/>
      <c r="C7" s="13" t="s">
        <v>70</v>
      </c>
      <c r="D7" s="17"/>
      <c r="E7" s="13" t="s">
        <v>70</v>
      </c>
      <c r="F7" s="17"/>
      <c r="G7" s="13" t="s">
        <v>70</v>
      </c>
      <c r="H7" s="17"/>
      <c r="I7" s="13" t="s">
        <v>70</v>
      </c>
      <c r="J7" s="17"/>
      <c r="K7" s="50" t="s">
        <v>70</v>
      </c>
      <c r="L7" s="13" t="s">
        <v>8</v>
      </c>
      <c r="M7" s="13" t="s">
        <v>8</v>
      </c>
      <c r="U7" t="s">
        <v>41</v>
      </c>
      <c r="V7" s="5" t="s">
        <v>164</v>
      </c>
      <c r="W7" s="5" t="s">
        <v>92</v>
      </c>
      <c r="X7" s="5" t="s">
        <v>116</v>
      </c>
      <c r="AA7" s="25" t="s">
        <v>41</v>
      </c>
      <c r="AB7" s="28" t="s">
        <v>110</v>
      </c>
      <c r="AC7" s="28" t="s">
        <v>33</v>
      </c>
      <c r="AD7" s="25" t="s">
        <v>67</v>
      </c>
    </row>
    <row r="8" spans="1:30" ht="15.6" x14ac:dyDescent="0.3">
      <c r="A8" s="13" t="s">
        <v>11</v>
      </c>
      <c r="B8" s="13">
        <v>435</v>
      </c>
      <c r="C8" s="13">
        <v>3</v>
      </c>
      <c r="D8" s="13">
        <v>446</v>
      </c>
      <c r="E8" s="13">
        <v>5</v>
      </c>
      <c r="F8" s="52">
        <f>+K61</f>
        <v>453</v>
      </c>
      <c r="G8" s="13">
        <v>3</v>
      </c>
      <c r="H8" s="52">
        <f>+O61</f>
        <v>446</v>
      </c>
      <c r="I8" s="13">
        <v>4</v>
      </c>
      <c r="J8" s="13">
        <v>0</v>
      </c>
      <c r="K8" s="50">
        <v>0</v>
      </c>
      <c r="L8" s="13">
        <f t="shared" ref="L8:M12" si="0">SUM(B8+D8+F8+H8+J8)</f>
        <v>1780</v>
      </c>
      <c r="M8" s="13">
        <f t="shared" si="0"/>
        <v>15</v>
      </c>
      <c r="U8" t="s">
        <v>43</v>
      </c>
      <c r="V8" s="5" t="s">
        <v>114</v>
      </c>
      <c r="W8" s="5" t="s">
        <v>33</v>
      </c>
      <c r="X8" s="5" t="s">
        <v>146</v>
      </c>
      <c r="AA8" s="25" t="s">
        <v>43</v>
      </c>
      <c r="AB8" s="25" t="s">
        <v>111</v>
      </c>
      <c r="AC8" s="25" t="s">
        <v>112</v>
      </c>
      <c r="AD8" s="25" t="s">
        <v>67</v>
      </c>
    </row>
    <row r="9" spans="1:30" ht="15.6" x14ac:dyDescent="0.3">
      <c r="A9" s="13" t="s">
        <v>12</v>
      </c>
      <c r="B9" s="13">
        <v>434</v>
      </c>
      <c r="C9" s="13">
        <v>4</v>
      </c>
      <c r="D9" s="13">
        <v>448</v>
      </c>
      <c r="E9" s="13">
        <v>3.5</v>
      </c>
      <c r="F9" s="52">
        <f>+K73</f>
        <v>434</v>
      </c>
      <c r="G9" s="13">
        <v>5</v>
      </c>
      <c r="H9" s="52">
        <f>+O73</f>
        <v>456</v>
      </c>
      <c r="I9" s="13">
        <v>2</v>
      </c>
      <c r="J9" s="13">
        <v>0</v>
      </c>
      <c r="K9" s="50">
        <v>0</v>
      </c>
      <c r="L9" s="13">
        <f t="shared" si="0"/>
        <v>1772</v>
      </c>
      <c r="M9" s="13">
        <f t="shared" si="0"/>
        <v>14.5</v>
      </c>
      <c r="U9" t="s">
        <v>44</v>
      </c>
      <c r="V9" s="5" t="s">
        <v>31</v>
      </c>
      <c r="W9" s="5" t="s">
        <v>23</v>
      </c>
      <c r="X9" s="5" t="s">
        <v>150</v>
      </c>
      <c r="AA9" s="25" t="s">
        <v>44</v>
      </c>
      <c r="AB9" s="25" t="s">
        <v>59</v>
      </c>
      <c r="AC9" s="25" t="s">
        <v>23</v>
      </c>
      <c r="AD9" s="25" t="s">
        <v>37</v>
      </c>
    </row>
    <row r="10" spans="1:30" ht="15.6" x14ac:dyDescent="0.3">
      <c r="A10" s="13" t="s">
        <v>13</v>
      </c>
      <c r="B10" s="13">
        <v>398</v>
      </c>
      <c r="C10" s="13">
        <v>5</v>
      </c>
      <c r="D10" s="13">
        <v>453</v>
      </c>
      <c r="E10" s="13">
        <v>2</v>
      </c>
      <c r="F10" s="52">
        <f>+K27</f>
        <v>451</v>
      </c>
      <c r="G10" s="13">
        <v>4</v>
      </c>
      <c r="H10" s="52">
        <f>+O27</f>
        <v>469</v>
      </c>
      <c r="I10" s="13">
        <v>1</v>
      </c>
      <c r="J10" s="13">
        <v>0</v>
      </c>
      <c r="K10" s="50">
        <v>0</v>
      </c>
      <c r="L10" s="13">
        <f t="shared" si="0"/>
        <v>1771</v>
      </c>
      <c r="M10" s="13">
        <f t="shared" si="0"/>
        <v>12</v>
      </c>
      <c r="U10" t="s">
        <v>45</v>
      </c>
      <c r="V10" s="5" t="s">
        <v>262</v>
      </c>
      <c r="W10" s="5" t="s">
        <v>24</v>
      </c>
      <c r="X10" s="5" t="s">
        <v>150</v>
      </c>
      <c r="AA10" s="25" t="s">
        <v>45</v>
      </c>
      <c r="AB10" s="25" t="s">
        <v>75</v>
      </c>
      <c r="AC10" s="25" t="s">
        <v>23</v>
      </c>
      <c r="AD10" s="25" t="s">
        <v>37</v>
      </c>
    </row>
    <row r="11" spans="1:30" ht="15.6" x14ac:dyDescent="0.3">
      <c r="A11" s="13" t="s">
        <v>10</v>
      </c>
      <c r="B11" s="13">
        <v>463</v>
      </c>
      <c r="C11" s="13">
        <v>1</v>
      </c>
      <c r="D11" s="13">
        <v>448</v>
      </c>
      <c r="E11" s="13">
        <v>3.5</v>
      </c>
      <c r="F11" s="52">
        <f>+K38</f>
        <v>485</v>
      </c>
      <c r="G11" s="13">
        <v>1</v>
      </c>
      <c r="H11" s="52">
        <f>+O38</f>
        <v>450</v>
      </c>
      <c r="I11" s="13">
        <v>3</v>
      </c>
      <c r="J11" s="13">
        <v>0</v>
      </c>
      <c r="K11" s="50">
        <v>0</v>
      </c>
      <c r="L11" s="13">
        <f t="shared" si="0"/>
        <v>1846</v>
      </c>
      <c r="M11" s="13">
        <f t="shared" si="0"/>
        <v>8.5</v>
      </c>
      <c r="U11" t="s">
        <v>47</v>
      </c>
      <c r="V11" s="5" t="s">
        <v>165</v>
      </c>
      <c r="W11" s="5" t="s">
        <v>23</v>
      </c>
      <c r="X11" s="5" t="s">
        <v>150</v>
      </c>
      <c r="AA11" s="28" t="s">
        <v>47</v>
      </c>
      <c r="AB11" s="28" t="s">
        <v>114</v>
      </c>
      <c r="AC11" s="28" t="s">
        <v>33</v>
      </c>
      <c r="AD11" s="25" t="s">
        <v>37</v>
      </c>
    </row>
    <row r="12" spans="1:30" ht="15.6" x14ac:dyDescent="0.3">
      <c r="A12" s="13" t="s">
        <v>101</v>
      </c>
      <c r="B12" s="13">
        <v>447</v>
      </c>
      <c r="C12" s="13">
        <v>2</v>
      </c>
      <c r="D12" s="13">
        <v>469</v>
      </c>
      <c r="E12" s="13">
        <v>1</v>
      </c>
      <c r="F12" s="52">
        <f>+K49</f>
        <v>470</v>
      </c>
      <c r="G12" s="13">
        <v>2</v>
      </c>
      <c r="H12" s="52">
        <f>+O49</f>
        <v>445</v>
      </c>
      <c r="I12" s="13">
        <v>5</v>
      </c>
      <c r="J12" s="13">
        <v>0</v>
      </c>
      <c r="K12" s="50">
        <v>0</v>
      </c>
      <c r="L12" s="13">
        <f t="shared" si="0"/>
        <v>1831</v>
      </c>
      <c r="M12" s="13">
        <f t="shared" si="0"/>
        <v>10</v>
      </c>
      <c r="U12" t="s">
        <v>48</v>
      </c>
      <c r="V12" s="5" t="s">
        <v>74</v>
      </c>
      <c r="W12" s="5" t="s">
        <v>25</v>
      </c>
      <c r="X12" s="5" t="s">
        <v>150</v>
      </c>
      <c r="AA12" s="25" t="s">
        <v>48</v>
      </c>
      <c r="AB12" s="25" t="s">
        <v>87</v>
      </c>
      <c r="AC12" s="25" t="s">
        <v>23</v>
      </c>
      <c r="AD12" s="25" t="s">
        <v>116</v>
      </c>
    </row>
    <row r="13" spans="1:30" x14ac:dyDescent="0.3">
      <c r="A13" t="s">
        <v>14</v>
      </c>
      <c r="U13" t="s">
        <v>49</v>
      </c>
      <c r="V13" s="5" t="s">
        <v>72</v>
      </c>
      <c r="W13" s="5" t="s">
        <v>25</v>
      </c>
      <c r="X13" s="5" t="s">
        <v>150</v>
      </c>
      <c r="AA13" s="25" t="s">
        <v>49</v>
      </c>
      <c r="AB13" s="28" t="s">
        <v>117</v>
      </c>
      <c r="AC13" s="28" t="s">
        <v>25</v>
      </c>
      <c r="AD13" s="25" t="s">
        <v>116</v>
      </c>
    </row>
    <row r="14" spans="1:30" x14ac:dyDescent="0.3">
      <c r="A14" t="s">
        <v>15</v>
      </c>
      <c r="U14" t="s">
        <v>50</v>
      </c>
      <c r="V14" s="5" t="s">
        <v>61</v>
      </c>
      <c r="W14" s="5" t="s">
        <v>92</v>
      </c>
      <c r="X14" s="5" t="s">
        <v>150</v>
      </c>
      <c r="AA14" s="25" t="s">
        <v>50</v>
      </c>
      <c r="AB14" s="25" t="s">
        <v>118</v>
      </c>
      <c r="AC14" s="25" t="s">
        <v>23</v>
      </c>
      <c r="AD14" s="25" t="s">
        <v>116</v>
      </c>
    </row>
    <row r="15" spans="1:30" x14ac:dyDescent="0.3">
      <c r="U15" t="s">
        <v>51</v>
      </c>
      <c r="V15" s="5" t="s">
        <v>161</v>
      </c>
      <c r="W15" s="5" t="s">
        <v>24</v>
      </c>
      <c r="X15" s="5" t="s">
        <v>150</v>
      </c>
      <c r="AA15" s="25" t="s">
        <v>51</v>
      </c>
      <c r="AB15" s="28" t="s">
        <v>120</v>
      </c>
      <c r="AC15" s="28" t="s">
        <v>24</v>
      </c>
      <c r="AD15" s="28" t="s">
        <v>121</v>
      </c>
    </row>
    <row r="16" spans="1:30" x14ac:dyDescent="0.3">
      <c r="A16" t="s">
        <v>5</v>
      </c>
      <c r="U16" t="s">
        <v>52</v>
      </c>
      <c r="V16" t="s">
        <v>34</v>
      </c>
      <c r="W16" t="s">
        <v>23</v>
      </c>
      <c r="X16" t="s">
        <v>168</v>
      </c>
      <c r="AA16" s="25" t="s">
        <v>52</v>
      </c>
      <c r="AB16" s="28" t="s">
        <v>123</v>
      </c>
      <c r="AC16" s="28" t="s">
        <v>92</v>
      </c>
      <c r="AD16" s="25" t="s">
        <v>121</v>
      </c>
    </row>
    <row r="17" spans="1:30" x14ac:dyDescent="0.3">
      <c r="E17" t="s">
        <v>6</v>
      </c>
      <c r="I17" t="s">
        <v>4</v>
      </c>
      <c r="M17" t="s">
        <v>101</v>
      </c>
      <c r="U17" t="s">
        <v>53</v>
      </c>
      <c r="V17" t="s">
        <v>157</v>
      </c>
      <c r="W17" t="s">
        <v>23</v>
      </c>
      <c r="X17" t="s">
        <v>168</v>
      </c>
      <c r="AA17" s="25" t="s">
        <v>53</v>
      </c>
      <c r="AB17" s="28" t="s">
        <v>74</v>
      </c>
      <c r="AC17" s="28" t="s">
        <v>25</v>
      </c>
      <c r="AD17" s="25" t="s">
        <v>121</v>
      </c>
    </row>
    <row r="18" spans="1:30" x14ac:dyDescent="0.3">
      <c r="A18" s="1" t="s">
        <v>5</v>
      </c>
      <c r="E18" s="1" t="s">
        <v>5</v>
      </c>
      <c r="I18" s="1" t="s">
        <v>5</v>
      </c>
      <c r="M18" s="53" t="str">
        <f>+I18</f>
        <v>Fjällbacka</v>
      </c>
      <c r="U18" t="s">
        <v>54</v>
      </c>
      <c r="V18" t="s">
        <v>263</v>
      </c>
      <c r="W18" t="s">
        <v>24</v>
      </c>
      <c r="X18" t="s">
        <v>168</v>
      </c>
      <c r="AA18" s="25" t="s">
        <v>54</v>
      </c>
      <c r="AB18" s="28" t="s">
        <v>125</v>
      </c>
      <c r="AC18" s="28" t="s">
        <v>92</v>
      </c>
      <c r="AD18" s="25" t="s">
        <v>121</v>
      </c>
    </row>
    <row r="19" spans="1:30" x14ac:dyDescent="0.3">
      <c r="A19" t="s">
        <v>224</v>
      </c>
      <c r="E19" t="s">
        <v>224</v>
      </c>
      <c r="I19" t="s">
        <v>224</v>
      </c>
      <c r="M19" t="str">
        <f>+I19</f>
        <v>A</v>
      </c>
      <c r="U19" t="s">
        <v>153</v>
      </c>
      <c r="V19" t="s">
        <v>75</v>
      </c>
      <c r="W19" t="s">
        <v>23</v>
      </c>
      <c r="X19" t="s">
        <v>174</v>
      </c>
      <c r="AA19" s="25" t="s">
        <v>153</v>
      </c>
      <c r="AB19" s="25" t="s">
        <v>154</v>
      </c>
      <c r="AC19" s="25" t="s">
        <v>23</v>
      </c>
      <c r="AD19" s="25" t="s">
        <v>146</v>
      </c>
    </row>
    <row r="20" spans="1:30" x14ac:dyDescent="0.3">
      <c r="A20" s="25" t="s">
        <v>105</v>
      </c>
      <c r="B20" s="25" t="s">
        <v>23</v>
      </c>
      <c r="C20" s="33">
        <v>59</v>
      </c>
      <c r="D20" s="33"/>
      <c r="E20" t="s">
        <v>166</v>
      </c>
      <c r="F20" t="s">
        <v>23</v>
      </c>
      <c r="G20" s="6">
        <v>71</v>
      </c>
      <c r="I20" t="s">
        <v>31</v>
      </c>
      <c r="J20" t="s">
        <v>23</v>
      </c>
      <c r="K20" s="49">
        <v>71</v>
      </c>
      <c r="M20" t="s">
        <v>358</v>
      </c>
      <c r="O20" s="6">
        <v>70</v>
      </c>
      <c r="U20" t="s">
        <v>119</v>
      </c>
      <c r="V20" t="s">
        <v>279</v>
      </c>
      <c r="W20" t="s">
        <v>24</v>
      </c>
      <c r="X20" t="s">
        <v>174</v>
      </c>
      <c r="AA20" s="25" t="s">
        <v>119</v>
      </c>
      <c r="AB20" s="28" t="s">
        <v>155</v>
      </c>
      <c r="AC20" s="28" t="s">
        <v>24</v>
      </c>
      <c r="AD20" s="28" t="s">
        <v>146</v>
      </c>
    </row>
    <row r="21" spans="1:30" x14ac:dyDescent="0.3">
      <c r="A21" s="25" t="s">
        <v>31</v>
      </c>
      <c r="B21" s="25" t="s">
        <v>23</v>
      </c>
      <c r="C21" s="33">
        <v>67</v>
      </c>
      <c r="D21" s="33"/>
      <c r="E21" t="s">
        <v>31</v>
      </c>
      <c r="F21" t="s">
        <v>23</v>
      </c>
      <c r="G21" s="6">
        <v>75</v>
      </c>
      <c r="I21" t="s">
        <v>87</v>
      </c>
      <c r="J21" t="s">
        <v>23</v>
      </c>
      <c r="K21" s="49">
        <v>71</v>
      </c>
      <c r="M21" t="s">
        <v>359</v>
      </c>
      <c r="O21" s="6">
        <v>72</v>
      </c>
      <c r="U21" t="s">
        <v>156</v>
      </c>
      <c r="V21" t="s">
        <v>192</v>
      </c>
      <c r="W21" t="s">
        <v>92</v>
      </c>
      <c r="X21" t="s">
        <v>174</v>
      </c>
      <c r="AA21" s="25" t="s">
        <v>156</v>
      </c>
      <c r="AB21" s="25" t="s">
        <v>157</v>
      </c>
      <c r="AC21" s="25" t="s">
        <v>23</v>
      </c>
      <c r="AD21" s="25" t="s">
        <v>146</v>
      </c>
    </row>
    <row r="22" spans="1:30" ht="15.6" x14ac:dyDescent="0.3">
      <c r="A22" s="25" t="s">
        <v>34</v>
      </c>
      <c r="B22" s="25" t="s">
        <v>23</v>
      </c>
      <c r="C22" s="33">
        <v>69</v>
      </c>
      <c r="D22" s="33"/>
      <c r="E22" s="25" t="s">
        <v>165</v>
      </c>
      <c r="F22" s="25" t="s">
        <v>23</v>
      </c>
      <c r="G22" s="33">
        <v>75</v>
      </c>
      <c r="I22" t="s">
        <v>295</v>
      </c>
      <c r="J22" t="s">
        <v>23</v>
      </c>
      <c r="K22" s="51">
        <v>75</v>
      </c>
      <c r="L22" s="18"/>
      <c r="M22" t="s">
        <v>360</v>
      </c>
      <c r="O22" s="6">
        <v>73</v>
      </c>
      <c r="U22" t="s">
        <v>124</v>
      </c>
      <c r="V22" t="s">
        <v>280</v>
      </c>
      <c r="W22" t="s">
        <v>24</v>
      </c>
      <c r="X22" t="s">
        <v>174</v>
      </c>
      <c r="AA22" s="25" t="s">
        <v>124</v>
      </c>
      <c r="AB22" s="25" t="s">
        <v>158</v>
      </c>
      <c r="AC22" s="25" t="s">
        <v>23</v>
      </c>
      <c r="AD22" s="25" t="s">
        <v>146</v>
      </c>
    </row>
    <row r="23" spans="1:30" ht="15.6" x14ac:dyDescent="0.3">
      <c r="A23" s="27" t="s">
        <v>225</v>
      </c>
      <c r="B23" s="18"/>
      <c r="C23" s="34"/>
      <c r="D23" s="34"/>
      <c r="E23" s="27" t="s">
        <v>225</v>
      </c>
      <c r="F23" s="18"/>
      <c r="G23" s="34"/>
      <c r="I23" s="18" t="s">
        <v>225</v>
      </c>
      <c r="J23" s="18"/>
      <c r="K23" s="51"/>
      <c r="L23" s="18"/>
      <c r="M23" t="s">
        <v>225</v>
      </c>
      <c r="U23" t="s">
        <v>159</v>
      </c>
      <c r="V23" s="5" t="s">
        <v>270</v>
      </c>
      <c r="W23" s="5" t="s">
        <v>33</v>
      </c>
      <c r="X23" s="5" t="s">
        <v>174</v>
      </c>
      <c r="AA23" s="25" t="s">
        <v>159</v>
      </c>
      <c r="AB23" s="28" t="s">
        <v>72</v>
      </c>
      <c r="AC23" s="28" t="s">
        <v>25</v>
      </c>
      <c r="AD23" s="28" t="s">
        <v>146</v>
      </c>
    </row>
    <row r="24" spans="1:30" ht="15.6" x14ac:dyDescent="0.3">
      <c r="A24" s="25" t="s">
        <v>130</v>
      </c>
      <c r="B24" s="25" t="s">
        <v>23</v>
      </c>
      <c r="C24" s="33">
        <v>62</v>
      </c>
      <c r="D24" s="33"/>
      <c r="E24" s="25" t="s">
        <v>99</v>
      </c>
      <c r="F24" s="25" t="s">
        <v>23</v>
      </c>
      <c r="G24" s="33">
        <v>73</v>
      </c>
      <c r="I24" t="s">
        <v>130</v>
      </c>
      <c r="J24" t="s">
        <v>23</v>
      </c>
      <c r="K24" s="51">
        <v>76</v>
      </c>
      <c r="L24" s="18"/>
      <c r="M24" t="s">
        <v>361</v>
      </c>
      <c r="O24" s="6">
        <v>77</v>
      </c>
      <c r="U24" t="s">
        <v>160</v>
      </c>
      <c r="V24" s="5" t="s">
        <v>272</v>
      </c>
      <c r="W24" s="5" t="s">
        <v>25</v>
      </c>
      <c r="X24" s="5" t="s">
        <v>174</v>
      </c>
      <c r="AA24" s="25" t="s">
        <v>160</v>
      </c>
      <c r="AB24" s="28" t="s">
        <v>161</v>
      </c>
      <c r="AC24" s="28" t="s">
        <v>24</v>
      </c>
      <c r="AD24" s="28" t="s">
        <v>146</v>
      </c>
    </row>
    <row r="25" spans="1:30" ht="15.6" x14ac:dyDescent="0.3">
      <c r="A25" s="25" t="s">
        <v>132</v>
      </c>
      <c r="B25" s="25" t="s">
        <v>23</v>
      </c>
      <c r="C25" s="33">
        <v>70</v>
      </c>
      <c r="D25" s="33"/>
      <c r="E25" s="25" t="s">
        <v>147</v>
      </c>
      <c r="F25" s="25" t="s">
        <v>23</v>
      </c>
      <c r="G25" s="33">
        <v>78</v>
      </c>
      <c r="I25" t="s">
        <v>132</v>
      </c>
      <c r="J25" t="s">
        <v>23</v>
      </c>
      <c r="K25" s="51">
        <v>77</v>
      </c>
      <c r="L25" s="18"/>
      <c r="M25" t="str">
        <f>+I24</f>
        <v>Ulla  Molander</v>
      </c>
      <c r="O25" s="6">
        <v>83</v>
      </c>
      <c r="U25" t="s">
        <v>113</v>
      </c>
      <c r="V25" t="s">
        <v>274</v>
      </c>
      <c r="W25" t="s">
        <v>23</v>
      </c>
      <c r="X25" t="s">
        <v>174</v>
      </c>
      <c r="AA25" s="25" t="s">
        <v>113</v>
      </c>
      <c r="AB25" s="28" t="s">
        <v>162</v>
      </c>
      <c r="AC25" s="28" t="s">
        <v>92</v>
      </c>
      <c r="AD25" s="25" t="s">
        <v>150</v>
      </c>
    </row>
    <row r="26" spans="1:30" ht="15.6" x14ac:dyDescent="0.3">
      <c r="A26" s="25" t="s">
        <v>134</v>
      </c>
      <c r="B26" s="25" t="s">
        <v>23</v>
      </c>
      <c r="C26" s="33">
        <v>71</v>
      </c>
      <c r="D26" s="33"/>
      <c r="E26" s="25" t="s">
        <v>77</v>
      </c>
      <c r="F26" s="25" t="s">
        <v>23</v>
      </c>
      <c r="G26" s="33">
        <v>81</v>
      </c>
      <c r="I26" t="s">
        <v>98</v>
      </c>
      <c r="J26" t="s">
        <v>23</v>
      </c>
      <c r="K26" s="51">
        <v>81</v>
      </c>
      <c r="L26" s="18"/>
      <c r="M26" t="s">
        <v>362</v>
      </c>
      <c r="O26" s="6">
        <v>94</v>
      </c>
      <c r="U26" t="s">
        <v>126</v>
      </c>
      <c r="V26" t="s">
        <v>120</v>
      </c>
      <c r="W26" t="s">
        <v>24</v>
      </c>
      <c r="X26" t="s">
        <v>174</v>
      </c>
      <c r="AA26" s="25" t="s">
        <v>126</v>
      </c>
      <c r="AB26" s="25" t="s">
        <v>163</v>
      </c>
      <c r="AC26" s="25" t="s">
        <v>23</v>
      </c>
      <c r="AD26" s="25" t="s">
        <v>150</v>
      </c>
    </row>
    <row r="27" spans="1:30" ht="15.6" x14ac:dyDescent="0.3">
      <c r="A27" s="30" t="s">
        <v>226</v>
      </c>
      <c r="B27" s="18"/>
      <c r="C27" s="38">
        <f>SUM(C20:C26)</f>
        <v>398</v>
      </c>
      <c r="D27" s="34" t="s">
        <v>245</v>
      </c>
      <c r="E27" s="30" t="s">
        <v>226</v>
      </c>
      <c r="F27" s="18"/>
      <c r="G27" s="38">
        <f>SUM(G20:G26)</f>
        <v>453</v>
      </c>
      <c r="I27" s="30" t="s">
        <v>226</v>
      </c>
      <c r="J27" s="18"/>
      <c r="K27" s="38">
        <f>SUM(K20:K26)</f>
        <v>451</v>
      </c>
      <c r="L27" s="18"/>
      <c r="M27" s="30" t="s">
        <v>226</v>
      </c>
      <c r="N27" s="18"/>
      <c r="O27" s="38">
        <f>SUM(O20:O26)</f>
        <v>469</v>
      </c>
      <c r="AA27" s="25" t="s">
        <v>107</v>
      </c>
      <c r="AB27" s="25" t="s">
        <v>164</v>
      </c>
      <c r="AC27" s="25" t="s">
        <v>92</v>
      </c>
      <c r="AD27" s="25" t="s">
        <v>150</v>
      </c>
    </row>
    <row r="28" spans="1:30" x14ac:dyDescent="0.3">
      <c r="C28" s="35"/>
      <c r="D28" s="35"/>
      <c r="G28" s="35"/>
      <c r="AA28" s="25" t="s">
        <v>115</v>
      </c>
      <c r="AB28" s="25" t="s">
        <v>165</v>
      </c>
      <c r="AC28" s="25" t="s">
        <v>23</v>
      </c>
      <c r="AD28" s="25" t="s">
        <v>150</v>
      </c>
    </row>
    <row r="29" spans="1:30" x14ac:dyDescent="0.3">
      <c r="A29" s="1" t="s">
        <v>7</v>
      </c>
      <c r="C29" s="35"/>
      <c r="D29" s="35"/>
      <c r="E29" s="1" t="s">
        <v>7</v>
      </c>
      <c r="G29" s="35"/>
      <c r="I29" s="1" t="s">
        <v>7</v>
      </c>
      <c r="M29" s="53" t="str">
        <f>+I29</f>
        <v>Torreby</v>
      </c>
      <c r="AA29" s="25" t="s">
        <v>149</v>
      </c>
      <c r="AB29" s="25" t="s">
        <v>166</v>
      </c>
      <c r="AC29" s="25" t="s">
        <v>23</v>
      </c>
      <c r="AD29" s="25" t="s">
        <v>168</v>
      </c>
    </row>
    <row r="30" spans="1:30" x14ac:dyDescent="0.3">
      <c r="A30" t="s">
        <v>224</v>
      </c>
      <c r="C30" s="35"/>
      <c r="D30" s="35"/>
      <c r="E30" t="s">
        <v>224</v>
      </c>
      <c r="G30" s="35"/>
      <c r="I30" t="s">
        <v>224</v>
      </c>
      <c r="M30" t="str">
        <f>+I30</f>
        <v>A</v>
      </c>
      <c r="AA30" s="25" t="s">
        <v>169</v>
      </c>
      <c r="AB30" s="25" t="s">
        <v>170</v>
      </c>
      <c r="AC30" s="25" t="s">
        <v>92</v>
      </c>
      <c r="AD30" s="25" t="s">
        <v>168</v>
      </c>
    </row>
    <row r="31" spans="1:30" x14ac:dyDescent="0.3">
      <c r="A31" s="29" t="s">
        <v>110</v>
      </c>
      <c r="B31" s="29" t="s">
        <v>33</v>
      </c>
      <c r="C31" s="36">
        <v>70</v>
      </c>
      <c r="D31" s="36"/>
      <c r="E31" t="s">
        <v>114</v>
      </c>
      <c r="F31" t="s">
        <v>33</v>
      </c>
      <c r="G31" s="6">
        <v>74</v>
      </c>
      <c r="I31" t="s">
        <v>276</v>
      </c>
      <c r="J31" t="s">
        <v>33</v>
      </c>
      <c r="K31" s="49">
        <v>79</v>
      </c>
      <c r="M31" t="s">
        <v>363</v>
      </c>
      <c r="O31" s="6">
        <v>76</v>
      </c>
      <c r="U31" t="s">
        <v>102</v>
      </c>
      <c r="V31" t="s">
        <v>26</v>
      </c>
      <c r="W31" t="s">
        <v>27</v>
      </c>
      <c r="X31" t="s">
        <v>30</v>
      </c>
      <c r="AA31" s="25" t="s">
        <v>127</v>
      </c>
      <c r="AB31" s="25" t="s">
        <v>171</v>
      </c>
      <c r="AC31" s="25" t="s">
        <v>25</v>
      </c>
      <c r="AD31" s="25" t="s">
        <v>168</v>
      </c>
    </row>
    <row r="32" spans="1:30" x14ac:dyDescent="0.3">
      <c r="A32" s="25" t="s">
        <v>114</v>
      </c>
      <c r="B32" s="25" t="s">
        <v>33</v>
      </c>
      <c r="C32" s="33">
        <v>71</v>
      </c>
      <c r="D32" s="33"/>
      <c r="E32" s="25" t="s">
        <v>270</v>
      </c>
      <c r="F32" s="25" t="s">
        <v>33</v>
      </c>
      <c r="G32" s="33">
        <v>77</v>
      </c>
      <c r="I32" t="s">
        <v>199</v>
      </c>
      <c r="J32" t="s">
        <v>33</v>
      </c>
      <c r="K32" s="49">
        <v>79</v>
      </c>
      <c r="M32" t="str">
        <f>+I31</f>
        <v>Per  Wretlund</v>
      </c>
      <c r="O32" s="6">
        <v>76</v>
      </c>
      <c r="U32" t="s">
        <v>35</v>
      </c>
      <c r="V32" s="5" t="s">
        <v>139</v>
      </c>
      <c r="W32" s="5" t="s">
        <v>140</v>
      </c>
      <c r="X32" s="5" t="s">
        <v>37</v>
      </c>
      <c r="AA32" s="25" t="s">
        <v>131</v>
      </c>
      <c r="AB32" s="25" t="s">
        <v>172</v>
      </c>
      <c r="AC32" s="25" t="s">
        <v>92</v>
      </c>
      <c r="AD32" s="25" t="s">
        <v>168</v>
      </c>
    </row>
    <row r="33" spans="1:30" x14ac:dyDescent="0.3">
      <c r="A33" s="25" t="s">
        <v>199</v>
      </c>
      <c r="B33" s="25" t="s">
        <v>33</v>
      </c>
      <c r="C33" s="33">
        <v>81</v>
      </c>
      <c r="D33" s="33"/>
      <c r="E33" s="25" t="s">
        <v>276</v>
      </c>
      <c r="F33" s="25" t="s">
        <v>33</v>
      </c>
      <c r="G33" s="33">
        <v>77</v>
      </c>
      <c r="I33" t="s">
        <v>251</v>
      </c>
      <c r="J33" t="s">
        <v>33</v>
      </c>
      <c r="K33" s="49">
        <v>80</v>
      </c>
      <c r="M33" s="4" t="s">
        <v>364</v>
      </c>
      <c r="O33" s="6">
        <v>78</v>
      </c>
      <c r="U33" t="s">
        <v>38</v>
      </c>
      <c r="V33" s="5" t="s">
        <v>251</v>
      </c>
      <c r="W33" s="5" t="s">
        <v>33</v>
      </c>
      <c r="X33" s="5" t="s">
        <v>116</v>
      </c>
      <c r="AA33" s="25" t="s">
        <v>144</v>
      </c>
      <c r="AB33" s="25" t="s">
        <v>173</v>
      </c>
      <c r="AC33" s="25" t="s">
        <v>23</v>
      </c>
      <c r="AD33" s="25" t="s">
        <v>174</v>
      </c>
    </row>
    <row r="34" spans="1:30" x14ac:dyDescent="0.3">
      <c r="A34" t="s">
        <v>225</v>
      </c>
      <c r="C34" s="35"/>
      <c r="D34" s="35"/>
      <c r="E34" t="s">
        <v>225</v>
      </c>
      <c r="G34" s="35"/>
      <c r="I34" t="s">
        <v>225</v>
      </c>
      <c r="M34" t="s">
        <v>365</v>
      </c>
      <c r="U34" t="s">
        <v>40</v>
      </c>
      <c r="V34" s="5" t="s">
        <v>252</v>
      </c>
      <c r="W34" s="5" t="s">
        <v>33</v>
      </c>
      <c r="X34" s="5" t="s">
        <v>116</v>
      </c>
      <c r="AA34" s="25" t="s">
        <v>133</v>
      </c>
      <c r="AB34" s="25" t="s">
        <v>60</v>
      </c>
      <c r="AC34" s="25" t="s">
        <v>25</v>
      </c>
      <c r="AD34" s="25" t="s">
        <v>174</v>
      </c>
    </row>
    <row r="35" spans="1:30" x14ac:dyDescent="0.3">
      <c r="A35" s="25" t="s">
        <v>148</v>
      </c>
      <c r="B35" s="25" t="s">
        <v>33</v>
      </c>
      <c r="C35" s="33">
        <v>75</v>
      </c>
      <c r="D35" s="33"/>
      <c r="E35" s="25" t="s">
        <v>251</v>
      </c>
      <c r="F35" s="25" t="s">
        <v>33</v>
      </c>
      <c r="G35" s="33">
        <v>72</v>
      </c>
      <c r="I35" t="s">
        <v>259</v>
      </c>
      <c r="J35" t="s">
        <v>33</v>
      </c>
      <c r="K35" s="49">
        <v>81</v>
      </c>
      <c r="M35" t="s">
        <v>366</v>
      </c>
      <c r="O35" s="6">
        <v>69</v>
      </c>
      <c r="U35" t="s">
        <v>41</v>
      </c>
      <c r="V35" s="5" t="s">
        <v>229</v>
      </c>
      <c r="W35" s="5" t="s">
        <v>25</v>
      </c>
      <c r="X35" s="5" t="s">
        <v>121</v>
      </c>
      <c r="AA35" s="25" t="s">
        <v>135</v>
      </c>
      <c r="AB35" s="25" t="s">
        <v>175</v>
      </c>
      <c r="AC35" s="25" t="s">
        <v>25</v>
      </c>
      <c r="AD35" s="25" t="s">
        <v>174</v>
      </c>
    </row>
    <row r="36" spans="1:30" x14ac:dyDescent="0.3">
      <c r="A36" s="29" t="s">
        <v>96</v>
      </c>
      <c r="B36" s="29" t="s">
        <v>33</v>
      </c>
      <c r="C36" s="36">
        <v>80</v>
      </c>
      <c r="D36" s="36"/>
      <c r="E36" s="29" t="s">
        <v>252</v>
      </c>
      <c r="F36" s="29" t="s">
        <v>33</v>
      </c>
      <c r="G36" s="36">
        <v>72</v>
      </c>
      <c r="I36" t="s">
        <v>316</v>
      </c>
      <c r="J36" t="s">
        <v>33</v>
      </c>
      <c r="K36" s="49">
        <v>83</v>
      </c>
      <c r="M36" t="str">
        <f>+I35</f>
        <v>Elisabeth  Olausson-Bjelke</v>
      </c>
      <c r="O36" s="6">
        <v>75</v>
      </c>
      <c r="U36" t="s">
        <v>43</v>
      </c>
      <c r="V36" s="5" t="s">
        <v>99</v>
      </c>
      <c r="W36" s="5" t="s">
        <v>23</v>
      </c>
      <c r="X36" s="5" t="s">
        <v>121</v>
      </c>
      <c r="AA36" s="25" t="s">
        <v>176</v>
      </c>
      <c r="AB36" s="25" t="s">
        <v>177</v>
      </c>
      <c r="AC36" s="25" t="s">
        <v>92</v>
      </c>
      <c r="AD36" s="25" t="s">
        <v>174</v>
      </c>
    </row>
    <row r="37" spans="1:30" x14ac:dyDescent="0.3">
      <c r="A37" s="25" t="s">
        <v>223</v>
      </c>
      <c r="B37" s="25" t="s">
        <v>33</v>
      </c>
      <c r="C37" s="33">
        <v>86</v>
      </c>
      <c r="D37" s="33"/>
      <c r="E37" s="25" t="s">
        <v>257</v>
      </c>
      <c r="F37" s="25" t="s">
        <v>33</v>
      </c>
      <c r="G37" s="33">
        <v>76</v>
      </c>
      <c r="I37" t="s">
        <v>285</v>
      </c>
      <c r="J37" t="s">
        <v>33</v>
      </c>
      <c r="K37" s="49">
        <v>83</v>
      </c>
      <c r="M37" t="s">
        <v>367</v>
      </c>
      <c r="O37" s="6">
        <v>76</v>
      </c>
      <c r="U37" t="s">
        <v>44</v>
      </c>
      <c r="V37" t="s">
        <v>76</v>
      </c>
      <c r="W37" t="s">
        <v>25</v>
      </c>
      <c r="X37" t="s">
        <v>150</v>
      </c>
      <c r="AA37" s="25" t="s">
        <v>178</v>
      </c>
      <c r="AB37" s="25" t="s">
        <v>179</v>
      </c>
      <c r="AC37" s="25" t="s">
        <v>23</v>
      </c>
      <c r="AD37" s="25" t="s">
        <v>180</v>
      </c>
    </row>
    <row r="38" spans="1:30" x14ac:dyDescent="0.3">
      <c r="A38" s="1" t="s">
        <v>226</v>
      </c>
      <c r="C38" s="38">
        <f>SUM(C31:C37)</f>
        <v>463</v>
      </c>
      <c r="D38" s="35" t="s">
        <v>245</v>
      </c>
      <c r="E38" s="1" t="s">
        <v>226</v>
      </c>
      <c r="G38" s="38">
        <f>SUM(G31:G37)</f>
        <v>448</v>
      </c>
      <c r="I38" s="1" t="s">
        <v>226</v>
      </c>
      <c r="K38" s="38">
        <f>SUM(K31:K37)</f>
        <v>485</v>
      </c>
      <c r="M38" s="1" t="s">
        <v>226</v>
      </c>
      <c r="O38" s="38">
        <f>SUM(O31:O37)</f>
        <v>450</v>
      </c>
      <c r="U38" t="s">
        <v>45</v>
      </c>
      <c r="V38" t="s">
        <v>136</v>
      </c>
      <c r="W38" t="s">
        <v>25</v>
      </c>
      <c r="X38" t="s">
        <v>150</v>
      </c>
      <c r="AA38" s="25" t="s">
        <v>181</v>
      </c>
      <c r="AB38" s="25" t="s">
        <v>182</v>
      </c>
      <c r="AC38" s="25" t="s">
        <v>25</v>
      </c>
      <c r="AD38" s="25" t="s">
        <v>180</v>
      </c>
    </row>
    <row r="39" spans="1:30" x14ac:dyDescent="0.3">
      <c r="C39" s="35"/>
      <c r="D39" s="35"/>
      <c r="G39" s="35"/>
      <c r="U39" t="s">
        <v>47</v>
      </c>
      <c r="V39" s="5" t="s">
        <v>253</v>
      </c>
      <c r="W39" s="5" t="s">
        <v>24</v>
      </c>
      <c r="X39" s="5" t="s">
        <v>150</v>
      </c>
      <c r="AA39" s="25" t="s">
        <v>152</v>
      </c>
      <c r="AB39" s="25" t="s">
        <v>183</v>
      </c>
      <c r="AC39" s="25" t="s">
        <v>140</v>
      </c>
      <c r="AD39" s="25" t="s">
        <v>184</v>
      </c>
    </row>
    <row r="40" spans="1:30" x14ac:dyDescent="0.3">
      <c r="A40" s="1" t="s">
        <v>101</v>
      </c>
      <c r="C40" s="35"/>
      <c r="D40" s="35"/>
      <c r="E40" s="1" t="s">
        <v>101</v>
      </c>
      <c r="G40" s="35"/>
      <c r="I40" s="1" t="s">
        <v>101</v>
      </c>
      <c r="M40" s="1" t="s">
        <v>101</v>
      </c>
      <c r="U40" t="s">
        <v>48</v>
      </c>
      <c r="V40" s="5" t="s">
        <v>254</v>
      </c>
      <c r="W40" s="5" t="s">
        <v>24</v>
      </c>
      <c r="X40" s="5" t="s">
        <v>168</v>
      </c>
      <c r="AA40" s="25" t="s">
        <v>185</v>
      </c>
      <c r="AB40" s="25" t="s">
        <v>90</v>
      </c>
      <c r="AC40" s="25" t="s">
        <v>23</v>
      </c>
      <c r="AD40" s="25" t="s">
        <v>184</v>
      </c>
    </row>
    <row r="41" spans="1:30" x14ac:dyDescent="0.3">
      <c r="A41" t="s">
        <v>224</v>
      </c>
      <c r="C41" s="35"/>
      <c r="D41" s="35"/>
      <c r="E41" t="s">
        <v>224</v>
      </c>
      <c r="G41" s="35"/>
      <c r="I41" t="s">
        <v>224</v>
      </c>
      <c r="M41" t="s">
        <v>224</v>
      </c>
      <c r="U41" t="s">
        <v>49</v>
      </c>
      <c r="V41" t="s">
        <v>255</v>
      </c>
      <c r="W41" t="s">
        <v>25</v>
      </c>
      <c r="X41" t="s">
        <v>168</v>
      </c>
      <c r="AA41" s="25" t="s">
        <v>142</v>
      </c>
      <c r="AB41" s="25" t="s">
        <v>186</v>
      </c>
      <c r="AC41" s="25" t="s">
        <v>23</v>
      </c>
      <c r="AD41" s="25" t="s">
        <v>184</v>
      </c>
    </row>
    <row r="42" spans="1:30" x14ac:dyDescent="0.3">
      <c r="A42" s="25" t="s">
        <v>123</v>
      </c>
      <c r="B42" s="25" t="s">
        <v>92</v>
      </c>
      <c r="C42" s="33">
        <v>73</v>
      </c>
      <c r="D42" s="33"/>
      <c r="E42" s="25" t="s">
        <v>261</v>
      </c>
      <c r="F42" s="25" t="s">
        <v>92</v>
      </c>
      <c r="G42" s="33">
        <v>72</v>
      </c>
      <c r="I42" t="s">
        <v>162</v>
      </c>
      <c r="J42" t="s">
        <v>92</v>
      </c>
      <c r="K42" s="49">
        <v>78</v>
      </c>
      <c r="M42" s="59" t="s">
        <v>368</v>
      </c>
      <c r="O42" s="6">
        <v>71</v>
      </c>
      <c r="U42" t="s">
        <v>50</v>
      </c>
      <c r="V42" t="s">
        <v>256</v>
      </c>
      <c r="W42" t="s">
        <v>24</v>
      </c>
      <c r="X42" t="s">
        <v>168</v>
      </c>
      <c r="AA42" s="25" t="s">
        <v>187</v>
      </c>
      <c r="AB42" s="25" t="s">
        <v>188</v>
      </c>
      <c r="AC42" s="25" t="s">
        <v>92</v>
      </c>
      <c r="AD42" s="25" t="s">
        <v>190</v>
      </c>
    </row>
    <row r="43" spans="1:30" x14ac:dyDescent="0.3">
      <c r="A43" s="25" t="s">
        <v>125</v>
      </c>
      <c r="B43" s="25" t="s">
        <v>92</v>
      </c>
      <c r="C43" s="33">
        <v>73</v>
      </c>
      <c r="D43" s="33"/>
      <c r="E43" s="25" t="s">
        <v>164</v>
      </c>
      <c r="F43" s="25" t="s">
        <v>92</v>
      </c>
      <c r="G43" s="33">
        <v>72</v>
      </c>
      <c r="I43" t="s">
        <v>194</v>
      </c>
      <c r="J43" t="s">
        <v>92</v>
      </c>
      <c r="K43" s="49">
        <v>79</v>
      </c>
      <c r="M43" s="59" t="s">
        <v>369</v>
      </c>
      <c r="O43" s="6">
        <v>71</v>
      </c>
      <c r="U43" t="s">
        <v>51</v>
      </c>
      <c r="V43" t="s">
        <v>257</v>
      </c>
      <c r="W43" t="s">
        <v>33</v>
      </c>
      <c r="X43" t="s">
        <v>168</v>
      </c>
      <c r="AA43" s="25" t="s">
        <v>191</v>
      </c>
      <c r="AB43" s="25" t="s">
        <v>192</v>
      </c>
      <c r="AC43" s="25" t="s">
        <v>92</v>
      </c>
      <c r="AD43" s="25" t="s">
        <v>190</v>
      </c>
    </row>
    <row r="44" spans="1:30" x14ac:dyDescent="0.3">
      <c r="A44" s="25" t="s">
        <v>162</v>
      </c>
      <c r="B44" s="25" t="s">
        <v>92</v>
      </c>
      <c r="C44" s="33">
        <v>75</v>
      </c>
      <c r="D44" s="33"/>
      <c r="E44" s="25" t="s">
        <v>61</v>
      </c>
      <c r="F44" s="25" t="s">
        <v>92</v>
      </c>
      <c r="G44" s="33">
        <v>75</v>
      </c>
      <c r="I44" t="s">
        <v>261</v>
      </c>
      <c r="J44" t="s">
        <v>92</v>
      </c>
      <c r="K44" s="49">
        <v>79</v>
      </c>
      <c r="M44" s="59" t="s">
        <v>370</v>
      </c>
      <c r="O44" s="6">
        <v>73</v>
      </c>
      <c r="U44" t="s">
        <v>52</v>
      </c>
      <c r="V44" t="s">
        <v>258</v>
      </c>
      <c r="W44" t="s">
        <v>25</v>
      </c>
      <c r="X44" t="s">
        <v>174</v>
      </c>
      <c r="AA44" s="25" t="s">
        <v>193</v>
      </c>
      <c r="AB44" s="25" t="s">
        <v>194</v>
      </c>
      <c r="AC44" s="25" t="s">
        <v>92</v>
      </c>
      <c r="AD44" s="25" t="s">
        <v>195</v>
      </c>
    </row>
    <row r="45" spans="1:30" x14ac:dyDescent="0.3">
      <c r="A45" t="s">
        <v>225</v>
      </c>
      <c r="C45" s="35"/>
      <c r="D45" s="35"/>
      <c r="E45" t="s">
        <v>225</v>
      </c>
      <c r="G45" s="35"/>
      <c r="I45" t="s">
        <v>225</v>
      </c>
      <c r="M45" s="59" t="s">
        <v>225</v>
      </c>
      <c r="U45" t="s">
        <v>53</v>
      </c>
      <c r="V45" t="s">
        <v>259</v>
      </c>
      <c r="W45" t="s">
        <v>33</v>
      </c>
      <c r="X45" t="s">
        <v>174</v>
      </c>
      <c r="AA45" s="25" t="s">
        <v>196</v>
      </c>
      <c r="AB45" s="25" t="s">
        <v>197</v>
      </c>
      <c r="AC45" s="25" t="s">
        <v>23</v>
      </c>
      <c r="AD45" s="25" t="s">
        <v>195</v>
      </c>
    </row>
    <row r="46" spans="1:30" x14ac:dyDescent="0.3">
      <c r="A46" s="25" t="s">
        <v>137</v>
      </c>
      <c r="B46" s="25" t="s">
        <v>92</v>
      </c>
      <c r="C46" s="33">
        <v>72</v>
      </c>
      <c r="D46" s="33"/>
      <c r="E46" s="25" t="s">
        <v>228</v>
      </c>
      <c r="F46" s="25" t="s">
        <v>92</v>
      </c>
      <c r="G46" s="33">
        <v>80</v>
      </c>
      <c r="I46" t="s">
        <v>301</v>
      </c>
      <c r="J46" t="s">
        <v>92</v>
      </c>
      <c r="K46" s="49">
        <v>78</v>
      </c>
      <c r="M46" t="str">
        <f>+I48</f>
        <v>Gunvor  Hammargren</v>
      </c>
      <c r="O46" s="6">
        <v>76</v>
      </c>
      <c r="U46" t="s">
        <v>54</v>
      </c>
      <c r="V46" t="s">
        <v>260</v>
      </c>
      <c r="W46" t="s">
        <v>33</v>
      </c>
      <c r="X46" t="s">
        <v>174</v>
      </c>
      <c r="AA46" s="25" t="s">
        <v>198</v>
      </c>
      <c r="AB46" s="25" t="s">
        <v>199</v>
      </c>
      <c r="AC46" s="25" t="s">
        <v>33</v>
      </c>
      <c r="AD46" s="25" t="s">
        <v>195</v>
      </c>
    </row>
    <row r="47" spans="1:30" x14ac:dyDescent="0.3">
      <c r="A47" s="25" t="s">
        <v>228</v>
      </c>
      <c r="B47" s="25" t="s">
        <v>92</v>
      </c>
      <c r="C47" s="33">
        <v>76</v>
      </c>
      <c r="D47" s="33"/>
      <c r="E47" s="25" t="s">
        <v>240</v>
      </c>
      <c r="F47" s="25" t="s">
        <v>92</v>
      </c>
      <c r="G47" s="33">
        <v>83</v>
      </c>
      <c r="I47" t="s">
        <v>303</v>
      </c>
      <c r="J47" t="s">
        <v>92</v>
      </c>
      <c r="K47" s="49">
        <v>78</v>
      </c>
      <c r="M47" t="str">
        <f>+I47</f>
        <v>Anita  Karlsson</v>
      </c>
      <c r="O47" s="6">
        <v>77</v>
      </c>
      <c r="U47" t="s">
        <v>153</v>
      </c>
      <c r="V47" t="s">
        <v>277</v>
      </c>
      <c r="W47" t="s">
        <v>25</v>
      </c>
      <c r="X47" t="s">
        <v>180</v>
      </c>
      <c r="AA47" s="25" t="s">
        <v>200</v>
      </c>
      <c r="AB47" s="25" t="s">
        <v>201</v>
      </c>
      <c r="AC47" s="25" t="s">
        <v>92</v>
      </c>
      <c r="AD47" s="25" t="s">
        <v>202</v>
      </c>
    </row>
    <row r="48" spans="1:30" x14ac:dyDescent="0.3">
      <c r="A48" s="25" t="s">
        <v>230</v>
      </c>
      <c r="B48" s="25" t="s">
        <v>92</v>
      </c>
      <c r="C48" s="33">
        <v>78</v>
      </c>
      <c r="D48" s="33"/>
      <c r="E48" s="25" t="s">
        <v>137</v>
      </c>
      <c r="F48" s="25" t="s">
        <v>92</v>
      </c>
      <c r="G48" s="33">
        <v>87</v>
      </c>
      <c r="I48" t="s">
        <v>228</v>
      </c>
      <c r="J48" t="s">
        <v>92</v>
      </c>
      <c r="K48" s="49">
        <v>78</v>
      </c>
      <c r="M48" t="s">
        <v>371</v>
      </c>
      <c r="O48" s="6">
        <v>77</v>
      </c>
      <c r="U48" t="s">
        <v>119</v>
      </c>
      <c r="V48" s="5" t="s">
        <v>147</v>
      </c>
      <c r="W48" s="5" t="s">
        <v>23</v>
      </c>
      <c r="X48" s="5" t="s">
        <v>180</v>
      </c>
      <c r="AA48" s="25" t="s">
        <v>203</v>
      </c>
      <c r="AB48" s="25" t="s">
        <v>61</v>
      </c>
      <c r="AC48" s="25" t="s">
        <v>92</v>
      </c>
      <c r="AD48" s="25" t="s">
        <v>202</v>
      </c>
    </row>
    <row r="49" spans="1:30" x14ac:dyDescent="0.3">
      <c r="A49" s="1" t="s">
        <v>226</v>
      </c>
      <c r="C49" s="38">
        <f>SUM(C42:C48)</f>
        <v>447</v>
      </c>
      <c r="D49" s="35" t="s">
        <v>245</v>
      </c>
      <c r="E49" s="1" t="s">
        <v>226</v>
      </c>
      <c r="G49" s="38">
        <f>SUM(G42:G48)</f>
        <v>469</v>
      </c>
      <c r="I49" s="1" t="s">
        <v>226</v>
      </c>
      <c r="K49" s="38">
        <f>SUM(K42:K48)</f>
        <v>470</v>
      </c>
      <c r="M49" s="1" t="s">
        <v>226</v>
      </c>
      <c r="O49" s="38">
        <f>SUM(O42:O48)</f>
        <v>445</v>
      </c>
      <c r="U49" t="s">
        <v>156</v>
      </c>
      <c r="V49" t="s">
        <v>96</v>
      </c>
      <c r="W49" t="s">
        <v>33</v>
      </c>
      <c r="X49" t="s">
        <v>184</v>
      </c>
      <c r="AA49" s="25" t="s">
        <v>204</v>
      </c>
      <c r="AB49" s="25" t="s">
        <v>32</v>
      </c>
      <c r="AC49" s="25" t="s">
        <v>23</v>
      </c>
      <c r="AD49" s="25" t="s">
        <v>205</v>
      </c>
    </row>
    <row r="50" spans="1:30" x14ac:dyDescent="0.3">
      <c r="C50" s="35"/>
      <c r="D50" s="35"/>
      <c r="G50" s="35"/>
      <c r="U50" t="s">
        <v>124</v>
      </c>
      <c r="V50" t="s">
        <v>285</v>
      </c>
      <c r="W50" t="s">
        <v>33</v>
      </c>
      <c r="X50" t="s">
        <v>184</v>
      </c>
      <c r="AA50" s="25" t="s">
        <v>206</v>
      </c>
      <c r="AB50" s="25" t="s">
        <v>207</v>
      </c>
      <c r="AC50" s="25" t="s">
        <v>92</v>
      </c>
      <c r="AD50" s="25" t="s">
        <v>208</v>
      </c>
    </row>
    <row r="51" spans="1:30" x14ac:dyDescent="0.3">
      <c r="C51" s="35"/>
      <c r="D51" s="35"/>
      <c r="G51" s="35"/>
      <c r="U51" t="s">
        <v>159</v>
      </c>
      <c r="V51" s="5" t="s">
        <v>228</v>
      </c>
      <c r="W51" s="5" t="s">
        <v>92</v>
      </c>
      <c r="X51" s="5" t="s">
        <v>190</v>
      </c>
      <c r="AA51" s="25" t="s">
        <v>209</v>
      </c>
      <c r="AB51" s="25" t="s">
        <v>210</v>
      </c>
      <c r="AC51" s="25" t="s">
        <v>25</v>
      </c>
      <c r="AD51" s="25" t="s">
        <v>211</v>
      </c>
    </row>
    <row r="52" spans="1:30" x14ac:dyDescent="0.3">
      <c r="A52" s="1" t="s">
        <v>6</v>
      </c>
      <c r="C52" s="35"/>
      <c r="D52" s="35"/>
      <c r="E52" s="1" t="s">
        <v>6</v>
      </c>
      <c r="G52" s="35"/>
      <c r="I52" s="1" t="s">
        <v>6</v>
      </c>
      <c r="M52" s="1" t="s">
        <v>6</v>
      </c>
      <c r="U52" t="s">
        <v>160</v>
      </c>
      <c r="V52" t="s">
        <v>151</v>
      </c>
      <c r="W52" t="s">
        <v>24</v>
      </c>
      <c r="X52" t="s">
        <v>190</v>
      </c>
      <c r="AA52" s="25" t="s">
        <v>212</v>
      </c>
      <c r="AB52" s="25" t="s">
        <v>97</v>
      </c>
      <c r="AC52" s="25" t="s">
        <v>25</v>
      </c>
      <c r="AD52" s="25" t="s">
        <v>211</v>
      </c>
    </row>
    <row r="53" spans="1:30" x14ac:dyDescent="0.3">
      <c r="A53" t="s">
        <v>224</v>
      </c>
      <c r="C53" s="35"/>
      <c r="D53" s="35"/>
      <c r="E53" t="s">
        <v>224</v>
      </c>
      <c r="G53" s="35"/>
      <c r="I53" t="s">
        <v>224</v>
      </c>
      <c r="M53" t="s">
        <v>224</v>
      </c>
      <c r="U53" t="s">
        <v>113</v>
      </c>
      <c r="V53" t="s">
        <v>141</v>
      </c>
      <c r="W53" t="s">
        <v>25</v>
      </c>
      <c r="X53" t="s">
        <v>190</v>
      </c>
      <c r="AA53" s="25" t="s">
        <v>213</v>
      </c>
      <c r="AB53" s="25" t="s">
        <v>214</v>
      </c>
      <c r="AC53" s="25" t="s">
        <v>215</v>
      </c>
      <c r="AD53" s="25" t="s">
        <v>216</v>
      </c>
    </row>
    <row r="54" spans="1:30" x14ac:dyDescent="0.3">
      <c r="A54" s="25" t="s">
        <v>117</v>
      </c>
      <c r="B54" s="25" t="s">
        <v>25</v>
      </c>
      <c r="C54" s="33">
        <v>72</v>
      </c>
      <c r="D54" s="33"/>
      <c r="E54" s="25" t="s">
        <v>74</v>
      </c>
      <c r="F54" s="25" t="s">
        <v>25</v>
      </c>
      <c r="G54" s="33">
        <v>75</v>
      </c>
      <c r="I54" t="s">
        <v>117</v>
      </c>
      <c r="J54" t="s">
        <v>25</v>
      </c>
      <c r="K54" s="49">
        <v>72</v>
      </c>
      <c r="M54" t="str">
        <f>+I55</f>
        <v>Anders  Claesson</v>
      </c>
      <c r="O54" s="6">
        <v>72</v>
      </c>
      <c r="U54" t="s">
        <v>126</v>
      </c>
      <c r="V54" t="s">
        <v>286</v>
      </c>
      <c r="W54" t="s">
        <v>25</v>
      </c>
      <c r="X54" t="s">
        <v>195</v>
      </c>
      <c r="AA54" s="25" t="s">
        <v>217</v>
      </c>
      <c r="AB54" s="25" t="s">
        <v>218</v>
      </c>
      <c r="AC54" s="25" t="s">
        <v>25</v>
      </c>
      <c r="AD54" s="25" t="s">
        <v>216</v>
      </c>
    </row>
    <row r="55" spans="1:30" x14ac:dyDescent="0.3">
      <c r="A55" s="29" t="s">
        <v>74</v>
      </c>
      <c r="B55" s="29" t="s">
        <v>25</v>
      </c>
      <c r="C55" s="36">
        <v>73</v>
      </c>
      <c r="D55" s="36"/>
      <c r="E55" s="29" t="s">
        <v>72</v>
      </c>
      <c r="F55" s="29" t="s">
        <v>25</v>
      </c>
      <c r="G55" s="36">
        <v>75</v>
      </c>
      <c r="I55" t="s">
        <v>60</v>
      </c>
      <c r="J55" t="s">
        <v>25</v>
      </c>
      <c r="K55" s="49">
        <v>75</v>
      </c>
      <c r="M55" t="str">
        <f>+I58</f>
        <v>Lisa  Lindelöf Amby</v>
      </c>
      <c r="O55" s="6">
        <v>72</v>
      </c>
      <c r="U55" t="s">
        <v>107</v>
      </c>
      <c r="V55" t="s">
        <v>278</v>
      </c>
      <c r="W55" t="s">
        <v>24</v>
      </c>
      <c r="X55" t="s">
        <v>195</v>
      </c>
      <c r="AA55" s="25" t="s">
        <v>219</v>
      </c>
      <c r="AB55" s="25" t="s">
        <v>220</v>
      </c>
      <c r="AC55" s="25" t="s">
        <v>221</v>
      </c>
      <c r="AD55" s="25" t="s">
        <v>216</v>
      </c>
    </row>
    <row r="56" spans="1:30" x14ac:dyDescent="0.3">
      <c r="A56" s="25" t="s">
        <v>72</v>
      </c>
      <c r="B56" s="25" t="s">
        <v>25</v>
      </c>
      <c r="C56" s="33">
        <v>74</v>
      </c>
      <c r="D56" s="33"/>
      <c r="E56" s="25" t="s">
        <v>272</v>
      </c>
      <c r="F56" s="25" t="s">
        <v>25</v>
      </c>
      <c r="G56" s="33">
        <v>77</v>
      </c>
      <c r="I56" t="s">
        <v>218</v>
      </c>
      <c r="J56" t="s">
        <v>25</v>
      </c>
      <c r="K56" s="49">
        <v>77</v>
      </c>
      <c r="M56" t="s">
        <v>372</v>
      </c>
      <c r="O56" s="6">
        <v>73</v>
      </c>
      <c r="U56" t="s">
        <v>115</v>
      </c>
      <c r="V56" s="5" t="s">
        <v>77</v>
      </c>
      <c r="W56" s="5" t="s">
        <v>23</v>
      </c>
      <c r="X56" s="5" t="s">
        <v>195</v>
      </c>
      <c r="AA56" s="25" t="s">
        <v>222</v>
      </c>
      <c r="AB56" s="28" t="s">
        <v>223</v>
      </c>
      <c r="AC56" s="28" t="s">
        <v>33</v>
      </c>
      <c r="AD56" s="25" t="s">
        <v>216</v>
      </c>
    </row>
    <row r="57" spans="1:30" x14ac:dyDescent="0.3">
      <c r="A57" t="s">
        <v>225</v>
      </c>
      <c r="C57" s="35"/>
      <c r="D57" s="35"/>
      <c r="E57" t="s">
        <v>225</v>
      </c>
      <c r="G57" s="35"/>
      <c r="I57" t="s">
        <v>225</v>
      </c>
      <c r="M57" t="s">
        <v>225</v>
      </c>
      <c r="U57" t="s">
        <v>149</v>
      </c>
      <c r="V57" t="s">
        <v>143</v>
      </c>
      <c r="W57" t="s">
        <v>25</v>
      </c>
      <c r="X57" t="s">
        <v>195</v>
      </c>
    </row>
    <row r="58" spans="1:30" x14ac:dyDescent="0.3">
      <c r="A58" s="25" t="s">
        <v>136</v>
      </c>
      <c r="B58" s="25" t="s">
        <v>25</v>
      </c>
      <c r="C58" s="33">
        <v>72</v>
      </c>
      <c r="D58" s="33"/>
      <c r="E58" s="25" t="s">
        <v>139</v>
      </c>
      <c r="F58" s="25" t="s">
        <v>140</v>
      </c>
      <c r="G58" s="33">
        <v>71</v>
      </c>
      <c r="I58" t="s">
        <v>299</v>
      </c>
      <c r="J58" t="s">
        <v>25</v>
      </c>
      <c r="K58" s="49">
        <v>75</v>
      </c>
      <c r="M58" t="s">
        <v>373</v>
      </c>
      <c r="O58" s="6">
        <v>74</v>
      </c>
      <c r="U58" t="s">
        <v>169</v>
      </c>
      <c r="V58" t="s">
        <v>287</v>
      </c>
      <c r="W58" t="s">
        <v>25</v>
      </c>
      <c r="X58" t="s">
        <v>195</v>
      </c>
    </row>
    <row r="59" spans="1:30" x14ac:dyDescent="0.3">
      <c r="A59" s="25" t="s">
        <v>139</v>
      </c>
      <c r="B59" s="25" t="s">
        <v>140</v>
      </c>
      <c r="C59" s="33">
        <v>72</v>
      </c>
      <c r="D59" s="33"/>
      <c r="E59" s="25" t="s">
        <v>229</v>
      </c>
      <c r="F59" s="25" t="s">
        <v>25</v>
      </c>
      <c r="G59" s="33">
        <v>73</v>
      </c>
      <c r="I59" t="s">
        <v>141</v>
      </c>
      <c r="J59" t="s">
        <v>25</v>
      </c>
      <c r="K59" s="49">
        <v>76</v>
      </c>
      <c r="M59" t="str">
        <f>+E60</f>
        <v>Bengt  Henriksson</v>
      </c>
      <c r="O59" s="6">
        <v>76</v>
      </c>
      <c r="U59" t="s">
        <v>127</v>
      </c>
      <c r="V59" t="s">
        <v>236</v>
      </c>
      <c r="W59" t="s">
        <v>24</v>
      </c>
      <c r="X59" t="s">
        <v>202</v>
      </c>
    </row>
    <row r="60" spans="1:30" x14ac:dyDescent="0.3">
      <c r="A60" s="25" t="s">
        <v>141</v>
      </c>
      <c r="B60" s="25" t="s">
        <v>25</v>
      </c>
      <c r="C60" s="33">
        <v>72</v>
      </c>
      <c r="D60" s="33"/>
      <c r="E60" s="25" t="s">
        <v>76</v>
      </c>
      <c r="F60" s="25" t="s">
        <v>25</v>
      </c>
      <c r="G60" s="33">
        <v>75</v>
      </c>
      <c r="I60" t="s">
        <v>229</v>
      </c>
      <c r="J60" t="s">
        <v>25</v>
      </c>
      <c r="K60" s="49">
        <v>78</v>
      </c>
      <c r="M60" t="s">
        <v>374</v>
      </c>
      <c r="O60" s="6">
        <v>79</v>
      </c>
      <c r="U60" t="s">
        <v>131</v>
      </c>
      <c r="V60" t="s">
        <v>148</v>
      </c>
      <c r="W60" t="s">
        <v>33</v>
      </c>
      <c r="X60" t="s">
        <v>205</v>
      </c>
    </row>
    <row r="61" spans="1:30" x14ac:dyDescent="0.3">
      <c r="A61" s="1" t="s">
        <v>226</v>
      </c>
      <c r="C61" s="38">
        <f>SUM(C54:C60)</f>
        <v>435</v>
      </c>
      <c r="D61" s="35" t="s">
        <v>245</v>
      </c>
      <c r="E61" s="1" t="s">
        <v>226</v>
      </c>
      <c r="G61" s="38">
        <f>SUM(G54:G60)</f>
        <v>446</v>
      </c>
      <c r="I61" s="1" t="s">
        <v>226</v>
      </c>
      <c r="K61" s="38">
        <f>SUM(K54:K60)</f>
        <v>453</v>
      </c>
      <c r="M61" s="1" t="s">
        <v>226</v>
      </c>
      <c r="O61" s="38">
        <f>SUM(O54:O60)</f>
        <v>446</v>
      </c>
      <c r="U61" t="s">
        <v>144</v>
      </c>
      <c r="V61" s="5" t="s">
        <v>240</v>
      </c>
      <c r="W61" s="5" t="s">
        <v>92</v>
      </c>
      <c r="X61" s="5" t="s">
        <v>205</v>
      </c>
      <c r="AA61" s="26" t="s">
        <v>102</v>
      </c>
      <c r="AB61" s="26" t="s">
        <v>26</v>
      </c>
      <c r="AC61" s="26" t="s">
        <v>27</v>
      </c>
      <c r="AD61" s="26" t="s">
        <v>30</v>
      </c>
    </row>
    <row r="62" spans="1:30" x14ac:dyDescent="0.3">
      <c r="C62" s="35"/>
      <c r="D62" s="35"/>
      <c r="G62" s="35"/>
      <c r="U62" t="s">
        <v>133</v>
      </c>
      <c r="V62" t="s">
        <v>235</v>
      </c>
      <c r="W62" t="s">
        <v>25</v>
      </c>
      <c r="X62" t="s">
        <v>208</v>
      </c>
      <c r="AA62" s="25" t="s">
        <v>35</v>
      </c>
      <c r="AB62" s="28" t="s">
        <v>69</v>
      </c>
      <c r="AC62" s="28" t="s">
        <v>24</v>
      </c>
      <c r="AD62" s="25" t="s">
        <v>129</v>
      </c>
    </row>
    <row r="63" spans="1:30" x14ac:dyDescent="0.3">
      <c r="C63" s="35"/>
      <c r="D63" s="35"/>
      <c r="G63" s="35"/>
      <c r="U63" t="s">
        <v>135</v>
      </c>
      <c r="V63" t="s">
        <v>239</v>
      </c>
      <c r="W63" t="s">
        <v>24</v>
      </c>
      <c r="X63" t="s">
        <v>216</v>
      </c>
      <c r="AA63" s="25" t="s">
        <v>38</v>
      </c>
      <c r="AB63" s="28" t="s">
        <v>130</v>
      </c>
      <c r="AC63" s="28" t="s">
        <v>23</v>
      </c>
      <c r="AD63" s="28" t="s">
        <v>91</v>
      </c>
    </row>
    <row r="64" spans="1:30" x14ac:dyDescent="0.3">
      <c r="A64" s="1" t="s">
        <v>4</v>
      </c>
      <c r="C64" s="35"/>
      <c r="D64" s="35"/>
      <c r="E64" s="1" t="s">
        <v>4</v>
      </c>
      <c r="G64" s="35"/>
      <c r="I64" s="1" t="s">
        <v>4</v>
      </c>
      <c r="M64" s="1" t="s">
        <v>4</v>
      </c>
      <c r="U64" t="s">
        <v>176</v>
      </c>
      <c r="V64" t="s">
        <v>233</v>
      </c>
      <c r="W64" t="s">
        <v>25</v>
      </c>
      <c r="X64" t="s">
        <v>216</v>
      </c>
      <c r="AA64" s="25" t="s">
        <v>40</v>
      </c>
      <c r="AB64" s="28" t="s">
        <v>132</v>
      </c>
      <c r="AC64" s="28" t="s">
        <v>23</v>
      </c>
      <c r="AD64" s="28" t="s">
        <v>67</v>
      </c>
    </row>
    <row r="65" spans="1:30" x14ac:dyDescent="0.3">
      <c r="A65" t="s">
        <v>224</v>
      </c>
      <c r="C65" s="35"/>
      <c r="D65" s="35"/>
      <c r="E65" t="s">
        <v>224</v>
      </c>
      <c r="G65" s="35"/>
      <c r="I65" t="s">
        <v>224</v>
      </c>
      <c r="M65" t="s">
        <v>224</v>
      </c>
      <c r="U65" t="s">
        <v>178</v>
      </c>
      <c r="V65" s="5" t="s">
        <v>137</v>
      </c>
      <c r="W65" s="5" t="s">
        <v>92</v>
      </c>
      <c r="X65" s="5" t="s">
        <v>268</v>
      </c>
      <c r="AA65" s="25" t="s">
        <v>41</v>
      </c>
      <c r="AB65" s="28" t="s">
        <v>134</v>
      </c>
      <c r="AC65" s="28" t="s">
        <v>23</v>
      </c>
      <c r="AD65" s="28" t="s">
        <v>37</v>
      </c>
    </row>
    <row r="66" spans="1:30" x14ac:dyDescent="0.3">
      <c r="A66" s="25" t="s">
        <v>120</v>
      </c>
      <c r="B66" s="25" t="s">
        <v>24</v>
      </c>
      <c r="C66" s="33">
        <v>73</v>
      </c>
      <c r="D66" s="33"/>
      <c r="E66" s="25" t="s">
        <v>69</v>
      </c>
      <c r="F66" s="25" t="s">
        <v>24</v>
      </c>
      <c r="G66" s="33">
        <v>71</v>
      </c>
      <c r="I66" t="s">
        <v>293</v>
      </c>
      <c r="J66" t="s">
        <v>24</v>
      </c>
      <c r="K66" s="49">
        <v>73</v>
      </c>
      <c r="M66" t="s">
        <v>375</v>
      </c>
      <c r="O66" s="6">
        <v>73</v>
      </c>
      <c r="U66" t="s">
        <v>181</v>
      </c>
      <c r="V66" t="s">
        <v>288</v>
      </c>
      <c r="W66" t="s">
        <v>92</v>
      </c>
      <c r="X66" t="s">
        <v>269</v>
      </c>
      <c r="AA66" s="25" t="s">
        <v>43</v>
      </c>
      <c r="AB66" s="28" t="s">
        <v>136</v>
      </c>
      <c r="AC66" s="28" t="s">
        <v>25</v>
      </c>
      <c r="AD66" s="28" t="s">
        <v>116</v>
      </c>
    </row>
    <row r="67" spans="1:30" x14ac:dyDescent="0.3">
      <c r="A67" s="25" t="s">
        <v>155</v>
      </c>
      <c r="B67" s="25" t="s">
        <v>24</v>
      </c>
      <c r="C67" s="33">
        <v>74</v>
      </c>
      <c r="D67" s="33"/>
      <c r="E67" s="25" t="s">
        <v>262</v>
      </c>
      <c r="F67" s="25" t="s">
        <v>24</v>
      </c>
      <c r="G67" s="33">
        <v>75</v>
      </c>
      <c r="I67" t="s">
        <v>161</v>
      </c>
      <c r="J67" t="s">
        <v>24</v>
      </c>
      <c r="K67" s="49">
        <v>73</v>
      </c>
      <c r="M67" t="s">
        <v>376</v>
      </c>
      <c r="O67" s="6">
        <v>73</v>
      </c>
      <c r="U67" t="s">
        <v>152</v>
      </c>
      <c r="V67" t="s">
        <v>289</v>
      </c>
      <c r="W67" t="s">
        <v>25</v>
      </c>
      <c r="X67" t="s">
        <v>269</v>
      </c>
      <c r="AA67" s="25" t="s">
        <v>44</v>
      </c>
      <c r="AB67" s="28" t="s">
        <v>137</v>
      </c>
      <c r="AC67" s="28" t="s">
        <v>92</v>
      </c>
      <c r="AD67" s="28" t="s">
        <v>116</v>
      </c>
    </row>
    <row r="68" spans="1:30" x14ac:dyDescent="0.3">
      <c r="A68" s="25" t="s">
        <v>161</v>
      </c>
      <c r="B68" s="25" t="s">
        <v>24</v>
      </c>
      <c r="C68" s="33">
        <v>74</v>
      </c>
      <c r="D68" s="33"/>
      <c r="E68" s="25" t="s">
        <v>161</v>
      </c>
      <c r="F68" s="25" t="s">
        <v>24</v>
      </c>
      <c r="G68" s="33">
        <v>75</v>
      </c>
      <c r="I68" t="s">
        <v>294</v>
      </c>
      <c r="J68" t="s">
        <v>24</v>
      </c>
      <c r="K68" s="49">
        <v>74</v>
      </c>
      <c r="M68" t="str">
        <f>+I66</f>
        <v>Christer  Desmo</v>
      </c>
      <c r="O68" s="6">
        <v>73</v>
      </c>
      <c r="U68" t="s">
        <v>185</v>
      </c>
      <c r="V68" t="s">
        <v>238</v>
      </c>
      <c r="W68" t="s">
        <v>92</v>
      </c>
      <c r="X68" t="s">
        <v>271</v>
      </c>
      <c r="AA68" s="25" t="s">
        <v>45</v>
      </c>
      <c r="AB68" s="28" t="s">
        <v>139</v>
      </c>
      <c r="AC68" s="28" t="s">
        <v>140</v>
      </c>
      <c r="AD68" s="28" t="s">
        <v>116</v>
      </c>
    </row>
    <row r="69" spans="1:30" x14ac:dyDescent="0.3">
      <c r="A69" t="s">
        <v>225</v>
      </c>
      <c r="C69" s="35"/>
      <c r="D69" s="35"/>
      <c r="E69" t="s">
        <v>225</v>
      </c>
      <c r="G69" s="35"/>
      <c r="I69" t="s">
        <v>225</v>
      </c>
      <c r="M69" t="s">
        <v>225</v>
      </c>
      <c r="U69" t="s">
        <v>142</v>
      </c>
      <c r="V69" t="s">
        <v>230</v>
      </c>
      <c r="W69" t="s">
        <v>92</v>
      </c>
      <c r="X69" t="s">
        <v>282</v>
      </c>
      <c r="AA69" s="25" t="s">
        <v>47</v>
      </c>
      <c r="AB69" s="28" t="s">
        <v>141</v>
      </c>
      <c r="AC69" s="28" t="s">
        <v>25</v>
      </c>
      <c r="AD69" s="28" t="s">
        <v>116</v>
      </c>
    </row>
    <row r="70" spans="1:30" x14ac:dyDescent="0.3">
      <c r="A70" s="25" t="s">
        <v>69</v>
      </c>
      <c r="B70" s="25" t="s">
        <v>24</v>
      </c>
      <c r="C70" s="31">
        <v>60</v>
      </c>
      <c r="D70" s="33"/>
      <c r="E70" s="25" t="s">
        <v>253</v>
      </c>
      <c r="F70" s="25" t="s">
        <v>24</v>
      </c>
      <c r="G70" s="31">
        <v>75</v>
      </c>
      <c r="I70" t="s">
        <v>232</v>
      </c>
      <c r="J70" t="s">
        <v>24</v>
      </c>
      <c r="K70" s="49">
        <v>69</v>
      </c>
      <c r="M70" t="s">
        <v>377</v>
      </c>
      <c r="O70" s="6">
        <v>77</v>
      </c>
      <c r="U70" t="s">
        <v>187</v>
      </c>
      <c r="V70" t="s">
        <v>237</v>
      </c>
      <c r="W70" t="s">
        <v>92</v>
      </c>
      <c r="X70" t="s">
        <v>282</v>
      </c>
      <c r="AA70" s="25" t="s">
        <v>48</v>
      </c>
      <c r="AB70" s="25" t="s">
        <v>77</v>
      </c>
      <c r="AC70" s="25" t="s">
        <v>23</v>
      </c>
      <c r="AD70" s="25" t="s">
        <v>121</v>
      </c>
    </row>
    <row r="71" spans="1:30" x14ac:dyDescent="0.3">
      <c r="A71" s="25" t="s">
        <v>151</v>
      </c>
      <c r="B71" s="25" t="s">
        <v>24</v>
      </c>
      <c r="C71" s="33">
        <v>75</v>
      </c>
      <c r="D71" s="33"/>
      <c r="E71" s="25" t="s">
        <v>254</v>
      </c>
      <c r="F71" s="25" t="s">
        <v>24</v>
      </c>
      <c r="G71" s="33">
        <v>76</v>
      </c>
      <c r="I71" t="s">
        <v>297</v>
      </c>
      <c r="J71" t="s">
        <v>24</v>
      </c>
      <c r="K71" s="49">
        <v>72</v>
      </c>
      <c r="M71" t="str">
        <f>+E70</f>
        <v>Ann-Christin  Rutgersson</v>
      </c>
      <c r="O71" s="6">
        <v>78</v>
      </c>
      <c r="U71" t="s">
        <v>191</v>
      </c>
      <c r="V71" t="s">
        <v>234</v>
      </c>
      <c r="W71" t="s">
        <v>92</v>
      </c>
      <c r="X71" t="s">
        <v>282</v>
      </c>
      <c r="AA71" s="25" t="s">
        <v>49</v>
      </c>
      <c r="AB71" s="25" t="s">
        <v>143</v>
      </c>
      <c r="AC71" s="25" t="s">
        <v>25</v>
      </c>
      <c r="AD71" s="25" t="s">
        <v>121</v>
      </c>
    </row>
    <row r="72" spans="1:30" x14ac:dyDescent="0.3">
      <c r="A72" s="25" t="s">
        <v>231</v>
      </c>
      <c r="B72" s="25" t="s">
        <v>24</v>
      </c>
      <c r="C72" s="33">
        <v>78</v>
      </c>
      <c r="D72" s="33"/>
      <c r="E72" s="25" t="s">
        <v>256</v>
      </c>
      <c r="F72" s="25" t="s">
        <v>24</v>
      </c>
      <c r="G72" s="33">
        <v>76</v>
      </c>
      <c r="I72" t="s">
        <v>298</v>
      </c>
      <c r="J72" t="s">
        <v>24</v>
      </c>
      <c r="K72" s="49">
        <v>73</v>
      </c>
      <c r="M72" t="s">
        <v>378</v>
      </c>
      <c r="O72" s="6">
        <v>82</v>
      </c>
      <c r="U72" t="s">
        <v>193</v>
      </c>
      <c r="V72" t="s">
        <v>290</v>
      </c>
      <c r="W72" t="s">
        <v>92</v>
      </c>
      <c r="X72" t="s">
        <v>282</v>
      </c>
      <c r="AA72" s="25" t="s">
        <v>50</v>
      </c>
      <c r="AB72" s="25" t="s">
        <v>145</v>
      </c>
      <c r="AC72" s="25" t="s">
        <v>23</v>
      </c>
      <c r="AD72" s="25" t="s">
        <v>121</v>
      </c>
    </row>
    <row r="73" spans="1:30" x14ac:dyDescent="0.3">
      <c r="A73" s="1" t="s">
        <v>226</v>
      </c>
      <c r="C73" s="38">
        <f>SUM(C66:C72)</f>
        <v>434</v>
      </c>
      <c r="D73" s="32" t="s">
        <v>245</v>
      </c>
      <c r="E73" s="1" t="s">
        <v>226</v>
      </c>
      <c r="G73" s="38">
        <f>SUM(G66:G72)</f>
        <v>448</v>
      </c>
      <c r="I73" s="1" t="s">
        <v>226</v>
      </c>
      <c r="K73" s="38">
        <f>SUM(K66:K72)</f>
        <v>434</v>
      </c>
      <c r="M73" s="1" t="s">
        <v>226</v>
      </c>
      <c r="O73" s="38">
        <f>SUM(O66:O72)</f>
        <v>456</v>
      </c>
      <c r="U73" t="s">
        <v>196</v>
      </c>
      <c r="V73" t="s">
        <v>231</v>
      </c>
      <c r="W73" t="s">
        <v>24</v>
      </c>
      <c r="X73" t="s">
        <v>273</v>
      </c>
      <c r="AA73" s="25" t="s">
        <v>51</v>
      </c>
      <c r="AB73" s="25" t="s">
        <v>76</v>
      </c>
      <c r="AC73" s="25" t="s">
        <v>25</v>
      </c>
      <c r="AD73" s="25" t="s">
        <v>146</v>
      </c>
    </row>
    <row r="74" spans="1:30" x14ac:dyDescent="0.3">
      <c r="C74" s="6"/>
      <c r="U74" t="s">
        <v>198</v>
      </c>
      <c r="V74" t="s">
        <v>227</v>
      </c>
      <c r="W74" t="s">
        <v>23</v>
      </c>
      <c r="X74" t="s">
        <v>275</v>
      </c>
      <c r="AA74" s="25" t="s">
        <v>52</v>
      </c>
      <c r="AB74" s="25" t="s">
        <v>147</v>
      </c>
      <c r="AC74" s="25" t="s">
        <v>23</v>
      </c>
      <c r="AD74" s="25" t="s">
        <v>146</v>
      </c>
    </row>
    <row r="75" spans="1:30" x14ac:dyDescent="0.3">
      <c r="U75" t="s">
        <v>200</v>
      </c>
      <c r="V75" t="s">
        <v>242</v>
      </c>
      <c r="W75" t="s">
        <v>92</v>
      </c>
      <c r="X75" t="s">
        <v>275</v>
      </c>
      <c r="AA75" s="25" t="s">
        <v>53</v>
      </c>
      <c r="AB75" s="28" t="s">
        <v>148</v>
      </c>
      <c r="AC75" s="28" t="s">
        <v>33</v>
      </c>
      <c r="AD75" s="28" t="s">
        <v>150</v>
      </c>
    </row>
    <row r="76" spans="1:30" x14ac:dyDescent="0.3">
      <c r="U76" t="s">
        <v>203</v>
      </c>
      <c r="V76" t="s">
        <v>241</v>
      </c>
      <c r="W76" t="s">
        <v>92</v>
      </c>
      <c r="X76" t="s">
        <v>243</v>
      </c>
      <c r="AA76" s="25" t="s">
        <v>54</v>
      </c>
      <c r="AB76" s="29" t="s">
        <v>151</v>
      </c>
      <c r="AC76" s="29" t="s">
        <v>24</v>
      </c>
      <c r="AD76" s="25" t="s">
        <v>150</v>
      </c>
    </row>
    <row r="77" spans="1:30" x14ac:dyDescent="0.3">
      <c r="U77" t="s">
        <v>204</v>
      </c>
      <c r="V77" t="s">
        <v>132</v>
      </c>
      <c r="W77" t="s">
        <v>23</v>
      </c>
      <c r="X77" t="s">
        <v>244</v>
      </c>
      <c r="AA77" s="25" t="s">
        <v>153</v>
      </c>
      <c r="AB77" s="25" t="s">
        <v>227</v>
      </c>
      <c r="AC77" s="25" t="s">
        <v>23</v>
      </c>
      <c r="AD77" s="25" t="s">
        <v>168</v>
      </c>
    </row>
    <row r="78" spans="1:30" x14ac:dyDescent="0.3">
      <c r="AA78" s="25" t="s">
        <v>119</v>
      </c>
      <c r="AB78" s="28" t="s">
        <v>228</v>
      </c>
      <c r="AC78" s="28" t="s">
        <v>92</v>
      </c>
      <c r="AD78" s="25" t="s">
        <v>168</v>
      </c>
    </row>
    <row r="79" spans="1:30" x14ac:dyDescent="0.3">
      <c r="AA79" s="25" t="s">
        <v>156</v>
      </c>
      <c r="AB79" s="25" t="s">
        <v>99</v>
      </c>
      <c r="AC79" s="25" t="s">
        <v>23</v>
      </c>
      <c r="AD79" s="25" t="s">
        <v>168</v>
      </c>
    </row>
    <row r="80" spans="1:30" x14ac:dyDescent="0.3">
      <c r="AA80" s="25" t="s">
        <v>124</v>
      </c>
      <c r="AB80" s="25" t="s">
        <v>229</v>
      </c>
      <c r="AC80" s="25" t="s">
        <v>25</v>
      </c>
      <c r="AD80" s="25" t="s">
        <v>174</v>
      </c>
    </row>
    <row r="81" spans="27:30" x14ac:dyDescent="0.3">
      <c r="AA81" s="25" t="s">
        <v>159</v>
      </c>
      <c r="AB81" s="28" t="s">
        <v>230</v>
      </c>
      <c r="AC81" s="28" t="s">
        <v>92</v>
      </c>
      <c r="AD81" s="25" t="s">
        <v>180</v>
      </c>
    </row>
    <row r="82" spans="27:30" x14ac:dyDescent="0.3">
      <c r="AA82" s="25" t="s">
        <v>160</v>
      </c>
      <c r="AB82" s="28" t="s">
        <v>231</v>
      </c>
      <c r="AC82" s="28" t="s">
        <v>24</v>
      </c>
      <c r="AD82" s="28" t="s">
        <v>180</v>
      </c>
    </row>
    <row r="83" spans="27:30" x14ac:dyDescent="0.3">
      <c r="AA83" s="25" t="s">
        <v>113</v>
      </c>
      <c r="AB83" s="28" t="s">
        <v>232</v>
      </c>
      <c r="AC83" s="28" t="s">
        <v>24</v>
      </c>
      <c r="AD83" s="28" t="s">
        <v>180</v>
      </c>
    </row>
    <row r="84" spans="27:30" x14ac:dyDescent="0.3">
      <c r="AA84" s="25" t="s">
        <v>126</v>
      </c>
      <c r="AB84" s="28" t="s">
        <v>96</v>
      </c>
      <c r="AC84" s="28" t="s">
        <v>33</v>
      </c>
      <c r="AD84" s="28" t="s">
        <v>190</v>
      </c>
    </row>
    <row r="85" spans="27:30" x14ac:dyDescent="0.3">
      <c r="AA85" s="25" t="s">
        <v>107</v>
      </c>
      <c r="AB85" s="25" t="s">
        <v>233</v>
      </c>
      <c r="AC85" s="25" t="s">
        <v>25</v>
      </c>
      <c r="AD85" s="25" t="s">
        <v>190</v>
      </c>
    </row>
    <row r="86" spans="27:30" x14ac:dyDescent="0.3">
      <c r="AA86" s="25" t="s">
        <v>115</v>
      </c>
      <c r="AB86" s="25" t="s">
        <v>234</v>
      </c>
      <c r="AC86" s="25" t="s">
        <v>92</v>
      </c>
      <c r="AD86" s="25" t="s">
        <v>190</v>
      </c>
    </row>
    <row r="87" spans="27:30" x14ac:dyDescent="0.3">
      <c r="AA87" s="25" t="s">
        <v>149</v>
      </c>
      <c r="AB87" s="25" t="s">
        <v>235</v>
      </c>
      <c r="AC87" s="25" t="s">
        <v>25</v>
      </c>
      <c r="AD87" s="25" t="s">
        <v>190</v>
      </c>
    </row>
    <row r="88" spans="27:30" x14ac:dyDescent="0.3">
      <c r="AA88" s="25" t="s">
        <v>169</v>
      </c>
      <c r="AB88" s="25" t="s">
        <v>98</v>
      </c>
      <c r="AC88" s="25" t="s">
        <v>23</v>
      </c>
      <c r="AD88" s="25" t="s">
        <v>202</v>
      </c>
    </row>
    <row r="89" spans="27:30" x14ac:dyDescent="0.3">
      <c r="AA89" s="25" t="s">
        <v>127</v>
      </c>
      <c r="AB89" s="25" t="s">
        <v>236</v>
      </c>
      <c r="AC89" s="25" t="s">
        <v>24</v>
      </c>
      <c r="AD89" s="25" t="s">
        <v>202</v>
      </c>
    </row>
    <row r="90" spans="27:30" x14ac:dyDescent="0.3">
      <c r="AA90" s="25" t="s">
        <v>131</v>
      </c>
      <c r="AB90" s="25" t="s">
        <v>237</v>
      </c>
      <c r="AC90" s="25" t="s">
        <v>92</v>
      </c>
      <c r="AD90" s="25" t="s">
        <v>208</v>
      </c>
    </row>
    <row r="91" spans="27:30" x14ac:dyDescent="0.3">
      <c r="AA91" s="25" t="s">
        <v>144</v>
      </c>
      <c r="AB91" s="25" t="s">
        <v>238</v>
      </c>
      <c r="AC91" s="25" t="s">
        <v>92</v>
      </c>
      <c r="AD91" s="25" t="s">
        <v>208</v>
      </c>
    </row>
    <row r="92" spans="27:30" x14ac:dyDescent="0.3">
      <c r="AA92" s="25" t="s">
        <v>133</v>
      </c>
      <c r="AB92" s="25" t="s">
        <v>239</v>
      </c>
      <c r="AC92" s="25" t="s">
        <v>24</v>
      </c>
      <c r="AD92" s="25" t="s">
        <v>211</v>
      </c>
    </row>
    <row r="93" spans="27:30" x14ac:dyDescent="0.3">
      <c r="AA93" s="25" t="s">
        <v>135</v>
      </c>
      <c r="AB93" s="25" t="s">
        <v>240</v>
      </c>
      <c r="AC93" s="25" t="s">
        <v>92</v>
      </c>
      <c r="AD93" s="25" t="s">
        <v>211</v>
      </c>
    </row>
    <row r="94" spans="27:30" x14ac:dyDescent="0.3">
      <c r="AA94" s="25" t="s">
        <v>176</v>
      </c>
      <c r="AB94" s="25" t="s">
        <v>241</v>
      </c>
      <c r="AC94" s="25" t="s">
        <v>92</v>
      </c>
      <c r="AD94" s="25" t="s">
        <v>243</v>
      </c>
    </row>
    <row r="95" spans="27:30" x14ac:dyDescent="0.3">
      <c r="AA95" s="25" t="s">
        <v>178</v>
      </c>
      <c r="AB95" s="25" t="s">
        <v>242</v>
      </c>
      <c r="AC95" s="25" t="s">
        <v>92</v>
      </c>
      <c r="AD95" s="25" t="s">
        <v>244</v>
      </c>
    </row>
  </sheetData>
  <sortState xmlns:xlrd2="http://schemas.microsoft.com/office/spreadsheetml/2017/richdata2" ref="A8:M12">
    <sortCondition descending="1" ref="M8:M12"/>
  </sortState>
  <phoneticPr fontId="18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1BE6-CB0E-4C46-B904-DA69DB47F30F}">
  <sheetPr>
    <pageSetUpPr fitToPage="1"/>
  </sheetPr>
  <dimension ref="A1:Y128"/>
  <sheetViews>
    <sheetView zoomScaleNormal="100" workbookViewId="0">
      <selection activeCell="J12" sqref="J12"/>
    </sheetView>
  </sheetViews>
  <sheetFormatPr defaultColWidth="8.77734375" defaultRowHeight="14.4" x14ac:dyDescent="0.3"/>
  <cols>
    <col min="1" max="1" width="9.109375" style="6"/>
    <col min="2" max="2" width="33.33203125" bestFit="1" customWidth="1"/>
    <col min="3" max="3" width="33.44140625" customWidth="1"/>
    <col min="4" max="4" width="9.77734375" style="6" bestFit="1" customWidth="1"/>
    <col min="5" max="5" width="8.33203125" style="6" bestFit="1" customWidth="1"/>
    <col min="6" max="6" width="10.33203125" style="6" bestFit="1" customWidth="1"/>
    <col min="7" max="7" width="6.77734375" style="6" bestFit="1" customWidth="1"/>
    <col min="8" max="8" width="10.33203125" style="6" bestFit="1" customWidth="1"/>
    <col min="9" max="9" width="17.44140625" style="6" bestFit="1" customWidth="1"/>
    <col min="13" max="13" width="24" bestFit="1" customWidth="1"/>
    <col min="14" max="14" width="25.77734375" customWidth="1"/>
    <col min="15" max="15" width="12.6640625" customWidth="1"/>
    <col min="16" max="16" width="9.44140625" customWidth="1"/>
    <col min="18" max="18" width="10.6640625" bestFit="1" customWidth="1"/>
    <col min="19" max="19" width="9.109375" style="37"/>
  </cols>
  <sheetData>
    <row r="1" spans="1:21" x14ac:dyDescent="0.3">
      <c r="K1" t="s">
        <v>283</v>
      </c>
    </row>
    <row r="3" spans="1:21" x14ac:dyDescent="0.3">
      <c r="K3" t="s">
        <v>62</v>
      </c>
      <c r="L3" t="s">
        <v>17</v>
      </c>
      <c r="M3" t="s">
        <v>26</v>
      </c>
      <c r="N3" t="s">
        <v>27</v>
      </c>
      <c r="P3" t="s">
        <v>28</v>
      </c>
      <c r="Q3" t="s">
        <v>29</v>
      </c>
      <c r="R3" t="s">
        <v>93</v>
      </c>
      <c r="T3" t="s">
        <v>9</v>
      </c>
    </row>
    <row r="5" spans="1:21" x14ac:dyDescent="0.3">
      <c r="K5" t="s">
        <v>63</v>
      </c>
      <c r="L5" s="25" t="s">
        <v>35</v>
      </c>
      <c r="M5" s="25" t="s">
        <v>31</v>
      </c>
      <c r="N5" s="25" t="s">
        <v>23</v>
      </c>
      <c r="O5" s="25" t="s">
        <v>106</v>
      </c>
      <c r="P5" s="25" t="s">
        <v>44</v>
      </c>
      <c r="Q5" s="25" t="s">
        <v>73</v>
      </c>
      <c r="R5" s="40">
        <f t="shared" ref="R5:R18" si="0">71+P5+Q5</f>
        <v>73</v>
      </c>
      <c r="S5" s="39"/>
      <c r="T5" s="25">
        <v>15</v>
      </c>
      <c r="U5" s="25"/>
    </row>
    <row r="6" spans="1:21" x14ac:dyDescent="0.3">
      <c r="K6" t="s">
        <v>63</v>
      </c>
      <c r="L6" s="25" t="s">
        <v>38</v>
      </c>
      <c r="M6" s="25" t="s">
        <v>59</v>
      </c>
      <c r="N6" s="25" t="s">
        <v>23</v>
      </c>
      <c r="O6" s="25" t="s">
        <v>106</v>
      </c>
      <c r="P6" s="25" t="s">
        <v>48</v>
      </c>
      <c r="Q6" s="41">
        <v>0</v>
      </c>
      <c r="R6" s="40">
        <f t="shared" si="0"/>
        <v>80</v>
      </c>
      <c r="S6" s="39"/>
      <c r="T6" s="25">
        <v>14</v>
      </c>
      <c r="U6" s="25"/>
    </row>
    <row r="7" spans="1:21" x14ac:dyDescent="0.3">
      <c r="K7" t="s">
        <v>63</v>
      </c>
      <c r="L7" s="25" t="s">
        <v>40</v>
      </c>
      <c r="M7" s="25" t="s">
        <v>173</v>
      </c>
      <c r="N7" s="25" t="s">
        <v>23</v>
      </c>
      <c r="O7" s="25" t="s">
        <v>106</v>
      </c>
      <c r="P7" s="25" t="s">
        <v>41</v>
      </c>
      <c r="Q7" s="25" t="s">
        <v>46</v>
      </c>
      <c r="R7" s="40">
        <f t="shared" si="0"/>
        <v>81</v>
      </c>
      <c r="S7" s="39"/>
      <c r="T7" s="25">
        <v>13</v>
      </c>
      <c r="U7" s="25"/>
    </row>
    <row r="8" spans="1:21" ht="21" x14ac:dyDescent="0.4">
      <c r="B8" s="9" t="s">
        <v>247</v>
      </c>
      <c r="C8" s="9"/>
      <c r="K8" t="s">
        <v>64</v>
      </c>
      <c r="L8" s="25" t="s">
        <v>41</v>
      </c>
      <c r="M8" s="25" t="s">
        <v>105</v>
      </c>
      <c r="N8" s="25" t="s">
        <v>23</v>
      </c>
      <c r="O8" s="25" t="s">
        <v>106</v>
      </c>
      <c r="P8" s="25" t="s">
        <v>107</v>
      </c>
      <c r="Q8" s="25" t="s">
        <v>108</v>
      </c>
      <c r="R8" s="40">
        <f t="shared" si="0"/>
        <v>83</v>
      </c>
      <c r="S8" s="39" t="s">
        <v>246</v>
      </c>
      <c r="T8" s="25">
        <v>12</v>
      </c>
      <c r="U8" s="25"/>
    </row>
    <row r="9" spans="1:21" ht="21" x14ac:dyDescent="0.4">
      <c r="B9" s="10" t="s">
        <v>86</v>
      </c>
      <c r="C9" s="9" t="s">
        <v>16</v>
      </c>
      <c r="K9" t="s">
        <v>63</v>
      </c>
      <c r="L9" s="25" t="s">
        <v>43</v>
      </c>
      <c r="M9" s="25" t="s">
        <v>155</v>
      </c>
      <c r="N9" s="25" t="s">
        <v>24</v>
      </c>
      <c r="O9" s="25" t="s">
        <v>106</v>
      </c>
      <c r="P9" s="25" t="s">
        <v>48</v>
      </c>
      <c r="Q9" s="25" t="s">
        <v>39</v>
      </c>
      <c r="R9" s="40">
        <f t="shared" si="0"/>
        <v>83</v>
      </c>
      <c r="S9" s="39"/>
      <c r="T9" s="25">
        <v>11</v>
      </c>
      <c r="U9" s="25"/>
    </row>
    <row r="10" spans="1:21" ht="21" x14ac:dyDescent="0.4">
      <c r="B10" s="9" t="s">
        <v>18</v>
      </c>
      <c r="C10" s="9"/>
      <c r="K10" t="s">
        <v>63</v>
      </c>
      <c r="L10" s="25" t="s">
        <v>44</v>
      </c>
      <c r="M10" s="25" t="s">
        <v>166</v>
      </c>
      <c r="N10" s="25" t="s">
        <v>23</v>
      </c>
      <c r="O10" s="25" t="s">
        <v>106</v>
      </c>
      <c r="P10" s="25" t="s">
        <v>47</v>
      </c>
      <c r="Q10" s="25" t="s">
        <v>167</v>
      </c>
      <c r="R10" s="40">
        <f t="shared" si="0"/>
        <v>84</v>
      </c>
      <c r="S10" s="39" t="s">
        <v>88</v>
      </c>
      <c r="T10" s="25">
        <v>10</v>
      </c>
      <c r="U10" s="25"/>
    </row>
    <row r="11" spans="1:21" x14ac:dyDescent="0.3">
      <c r="A11" s="16" t="s">
        <v>78</v>
      </c>
      <c r="B11" s="19" t="s">
        <v>79</v>
      </c>
      <c r="C11" s="19" t="s">
        <v>80</v>
      </c>
      <c r="D11" s="23" t="s">
        <v>5</v>
      </c>
      <c r="E11" s="23" t="s">
        <v>6</v>
      </c>
      <c r="F11" s="23" t="s">
        <v>4</v>
      </c>
      <c r="G11" s="23" t="s">
        <v>101</v>
      </c>
      <c r="H11" s="23" t="s">
        <v>7</v>
      </c>
      <c r="I11" s="16" t="s">
        <v>85</v>
      </c>
      <c r="K11" t="s">
        <v>63</v>
      </c>
      <c r="L11" s="25" t="s">
        <v>45</v>
      </c>
      <c r="M11" s="25" t="s">
        <v>170</v>
      </c>
      <c r="N11" s="25" t="s">
        <v>92</v>
      </c>
      <c r="O11" s="25" t="s">
        <v>106</v>
      </c>
      <c r="P11" s="25" t="s">
        <v>47</v>
      </c>
      <c r="Q11" s="25" t="s">
        <v>167</v>
      </c>
      <c r="R11" s="40">
        <f t="shared" si="0"/>
        <v>84</v>
      </c>
      <c r="S11" s="39"/>
      <c r="T11" s="25">
        <v>9</v>
      </c>
      <c r="U11" s="25"/>
    </row>
    <row r="12" spans="1:21" ht="15.6" x14ac:dyDescent="0.3">
      <c r="A12" s="21">
        <v>1</v>
      </c>
      <c r="B12" s="42" t="s">
        <v>31</v>
      </c>
      <c r="C12" s="42" t="s">
        <v>23</v>
      </c>
      <c r="D12" s="13">
        <v>15</v>
      </c>
      <c r="E12" s="13">
        <v>14</v>
      </c>
      <c r="F12" s="13">
        <v>15</v>
      </c>
      <c r="G12" s="13">
        <v>13</v>
      </c>
      <c r="H12" s="13">
        <v>0</v>
      </c>
      <c r="I12" s="13">
        <f t="shared" ref="I12:I48" si="1">SUM(LARGE(D12:H12,1)+LARGE(D12:H12,2)+LARGE(D12:H12,3))</f>
        <v>44</v>
      </c>
      <c r="K12" t="s">
        <v>63</v>
      </c>
      <c r="L12" s="25" t="s">
        <v>47</v>
      </c>
      <c r="M12" s="25" t="s">
        <v>162</v>
      </c>
      <c r="N12" s="25" t="s">
        <v>92</v>
      </c>
      <c r="O12" s="25" t="s">
        <v>106</v>
      </c>
      <c r="P12" s="25" t="s">
        <v>51</v>
      </c>
      <c r="Q12" s="25" t="s">
        <v>42</v>
      </c>
      <c r="R12" s="40">
        <f t="shared" si="0"/>
        <v>87</v>
      </c>
      <c r="S12" s="39"/>
      <c r="T12" s="25">
        <v>8</v>
      </c>
      <c r="U12" s="25"/>
    </row>
    <row r="13" spans="1:21" ht="15.6" x14ac:dyDescent="0.3">
      <c r="A13" s="21">
        <v>2</v>
      </c>
      <c r="B13" s="42" t="s">
        <v>166</v>
      </c>
      <c r="C13" s="42" t="s">
        <v>23</v>
      </c>
      <c r="D13" s="13">
        <v>10</v>
      </c>
      <c r="E13" s="13">
        <v>15</v>
      </c>
      <c r="F13" s="13">
        <v>6</v>
      </c>
      <c r="G13" s="13">
        <v>15</v>
      </c>
      <c r="H13" s="13">
        <v>0</v>
      </c>
      <c r="I13" s="13">
        <f t="shared" si="1"/>
        <v>40</v>
      </c>
      <c r="K13" t="s">
        <v>63</v>
      </c>
      <c r="L13" s="25" t="s">
        <v>48</v>
      </c>
      <c r="M13" s="25" t="s">
        <v>69</v>
      </c>
      <c r="N13" s="25" t="s">
        <v>24</v>
      </c>
      <c r="O13" s="25" t="s">
        <v>106</v>
      </c>
      <c r="P13" s="25" t="s">
        <v>127</v>
      </c>
      <c r="Q13" s="25" t="s">
        <v>128</v>
      </c>
      <c r="R13" s="40">
        <f t="shared" si="0"/>
        <v>88</v>
      </c>
      <c r="S13" s="39"/>
      <c r="T13" s="25">
        <v>7</v>
      </c>
      <c r="U13" s="25"/>
    </row>
    <row r="14" spans="1:21" ht="15.6" x14ac:dyDescent="0.3">
      <c r="A14" s="21">
        <v>3</v>
      </c>
      <c r="B14" s="42" t="s">
        <v>59</v>
      </c>
      <c r="C14" s="42" t="s">
        <v>23</v>
      </c>
      <c r="D14" s="13">
        <v>14</v>
      </c>
      <c r="E14" s="13">
        <v>4</v>
      </c>
      <c r="F14" s="13">
        <v>14</v>
      </c>
      <c r="G14" s="13">
        <v>0</v>
      </c>
      <c r="H14" s="13">
        <v>0</v>
      </c>
      <c r="I14" s="13">
        <f t="shared" si="1"/>
        <v>32</v>
      </c>
      <c r="K14" t="s">
        <v>63</v>
      </c>
      <c r="L14" s="25" t="s">
        <v>49</v>
      </c>
      <c r="M14" s="25" t="s">
        <v>118</v>
      </c>
      <c r="N14" s="25" t="s">
        <v>23</v>
      </c>
      <c r="O14" s="25" t="s">
        <v>106</v>
      </c>
      <c r="P14" s="25" t="s">
        <v>119</v>
      </c>
      <c r="Q14" s="25" t="s">
        <v>36</v>
      </c>
      <c r="R14" s="40">
        <f t="shared" si="0"/>
        <v>89</v>
      </c>
      <c r="S14" s="39" t="s">
        <v>246</v>
      </c>
      <c r="T14" s="25">
        <v>6</v>
      </c>
      <c r="U14" s="25"/>
    </row>
    <row r="15" spans="1:21" ht="15.6" x14ac:dyDescent="0.3">
      <c r="A15" s="21">
        <v>4</v>
      </c>
      <c r="B15" s="42" t="s">
        <v>162</v>
      </c>
      <c r="C15" s="42" t="s">
        <v>92</v>
      </c>
      <c r="D15" s="13">
        <v>8</v>
      </c>
      <c r="E15" s="13">
        <v>0</v>
      </c>
      <c r="F15" s="13">
        <v>11</v>
      </c>
      <c r="G15" s="13">
        <v>11</v>
      </c>
      <c r="H15" s="13">
        <v>0</v>
      </c>
      <c r="I15" s="13">
        <f t="shared" si="1"/>
        <v>30</v>
      </c>
      <c r="K15" t="s">
        <v>63</v>
      </c>
      <c r="L15" s="25" t="s">
        <v>50</v>
      </c>
      <c r="M15" s="25" t="s">
        <v>120</v>
      </c>
      <c r="N15" s="25" t="s">
        <v>24</v>
      </c>
      <c r="O15" s="25" t="s">
        <v>106</v>
      </c>
      <c r="P15" s="25" t="s">
        <v>119</v>
      </c>
      <c r="Q15" s="25" t="s">
        <v>58</v>
      </c>
      <c r="R15" s="40">
        <f t="shared" si="0"/>
        <v>90</v>
      </c>
      <c r="S15" s="39" t="s">
        <v>246</v>
      </c>
      <c r="T15" s="25">
        <v>5</v>
      </c>
      <c r="U15" s="25"/>
    </row>
    <row r="16" spans="1:21" ht="15.6" x14ac:dyDescent="0.3">
      <c r="A16" s="21">
        <v>5</v>
      </c>
      <c r="B16" s="42" t="s">
        <v>173</v>
      </c>
      <c r="C16" s="42" t="s">
        <v>23</v>
      </c>
      <c r="D16" s="13">
        <v>13</v>
      </c>
      <c r="E16" s="13">
        <v>12</v>
      </c>
      <c r="F16" s="13">
        <v>0</v>
      </c>
      <c r="G16" s="13">
        <v>0</v>
      </c>
      <c r="H16" s="13">
        <v>0</v>
      </c>
      <c r="I16" s="13">
        <f t="shared" si="1"/>
        <v>25</v>
      </c>
      <c r="K16" t="s">
        <v>63</v>
      </c>
      <c r="L16" s="25" t="s">
        <v>51</v>
      </c>
      <c r="M16" s="25" t="s">
        <v>123</v>
      </c>
      <c r="N16" s="25" t="s">
        <v>92</v>
      </c>
      <c r="O16" s="25" t="s">
        <v>106</v>
      </c>
      <c r="P16" s="25" t="s">
        <v>119</v>
      </c>
      <c r="Q16" s="25" t="s">
        <v>58</v>
      </c>
      <c r="R16" s="40">
        <f t="shared" si="0"/>
        <v>90</v>
      </c>
      <c r="S16" s="39" t="s">
        <v>246</v>
      </c>
      <c r="T16" s="25">
        <v>4</v>
      </c>
      <c r="U16" s="25"/>
    </row>
    <row r="17" spans="1:21" ht="15.6" x14ac:dyDescent="0.3">
      <c r="A17" s="21">
        <v>6</v>
      </c>
      <c r="B17" s="42" t="s">
        <v>155</v>
      </c>
      <c r="C17" s="42" t="s">
        <v>24</v>
      </c>
      <c r="D17" s="13">
        <v>11</v>
      </c>
      <c r="E17" s="13">
        <v>10</v>
      </c>
      <c r="F17" s="13">
        <v>2</v>
      </c>
      <c r="G17" s="13">
        <v>0</v>
      </c>
      <c r="H17" s="13">
        <v>0</v>
      </c>
      <c r="I17" s="13">
        <f t="shared" si="1"/>
        <v>23</v>
      </c>
      <c r="K17" t="s">
        <v>63</v>
      </c>
      <c r="L17" s="25" t="s">
        <v>52</v>
      </c>
      <c r="M17" s="25" t="s">
        <v>188</v>
      </c>
      <c r="N17" s="25" t="s">
        <v>92</v>
      </c>
      <c r="O17" s="25" t="s">
        <v>106</v>
      </c>
      <c r="P17" s="25" t="s">
        <v>49</v>
      </c>
      <c r="Q17" s="25" t="s">
        <v>189</v>
      </c>
      <c r="R17" s="40">
        <f t="shared" si="0"/>
        <v>90</v>
      </c>
      <c r="S17" s="39" t="s">
        <v>246</v>
      </c>
      <c r="T17" s="25">
        <v>3</v>
      </c>
      <c r="U17" s="25"/>
    </row>
    <row r="18" spans="1:21" ht="15.6" x14ac:dyDescent="0.3">
      <c r="A18" s="21">
        <v>7</v>
      </c>
      <c r="B18" s="42" t="s">
        <v>266</v>
      </c>
      <c r="C18" s="42" t="s">
        <v>24</v>
      </c>
      <c r="D18" s="13">
        <v>0</v>
      </c>
      <c r="E18" s="13">
        <v>13</v>
      </c>
      <c r="F18" s="13">
        <v>9</v>
      </c>
      <c r="G18" s="13">
        <v>0</v>
      </c>
      <c r="H18" s="13">
        <v>0</v>
      </c>
      <c r="I18" s="13">
        <f t="shared" si="1"/>
        <v>22</v>
      </c>
      <c r="K18" t="s">
        <v>63</v>
      </c>
      <c r="L18" s="25" t="s">
        <v>53</v>
      </c>
      <c r="M18" s="25" t="s">
        <v>171</v>
      </c>
      <c r="N18" s="25" t="s">
        <v>25</v>
      </c>
      <c r="O18" s="25" t="s">
        <v>106</v>
      </c>
      <c r="P18" s="25" t="s">
        <v>53</v>
      </c>
      <c r="Q18" s="25" t="s">
        <v>167</v>
      </c>
      <c r="R18" s="40">
        <f t="shared" si="0"/>
        <v>90</v>
      </c>
      <c r="S18" s="39"/>
      <c r="T18" s="25">
        <v>2</v>
      </c>
      <c r="U18" s="25"/>
    </row>
    <row r="19" spans="1:21" ht="15.6" x14ac:dyDescent="0.3">
      <c r="A19" s="21">
        <v>8</v>
      </c>
      <c r="B19" s="42" t="s">
        <v>291</v>
      </c>
      <c r="C19" s="42" t="s">
        <v>92</v>
      </c>
      <c r="D19" s="13">
        <v>0</v>
      </c>
      <c r="E19" s="13">
        <v>1</v>
      </c>
      <c r="F19" s="13">
        <v>8</v>
      </c>
      <c r="G19" s="13">
        <v>9</v>
      </c>
      <c r="H19" s="13">
        <v>0</v>
      </c>
      <c r="I19" s="13">
        <f t="shared" si="1"/>
        <v>18</v>
      </c>
      <c r="K19" t="s">
        <v>64</v>
      </c>
      <c r="L19" s="25" t="s">
        <v>54</v>
      </c>
      <c r="M19" s="25" t="s">
        <v>130</v>
      </c>
      <c r="N19" s="25" t="s">
        <v>23</v>
      </c>
      <c r="O19" s="25" t="s">
        <v>106</v>
      </c>
      <c r="P19" s="25" t="s">
        <v>131</v>
      </c>
      <c r="Q19" s="25" t="s">
        <v>89</v>
      </c>
      <c r="R19" s="40">
        <f t="shared" ref="R19" si="2">71+P19+Q19</f>
        <v>91</v>
      </c>
      <c r="S19" s="39" t="s">
        <v>246</v>
      </c>
      <c r="T19" s="25">
        <v>1</v>
      </c>
      <c r="U19" s="25"/>
    </row>
    <row r="20" spans="1:21" ht="15.6" x14ac:dyDescent="0.3">
      <c r="A20" s="21">
        <v>9</v>
      </c>
      <c r="B20" s="42" t="s">
        <v>188</v>
      </c>
      <c r="C20" s="42" t="s">
        <v>92</v>
      </c>
      <c r="D20" s="13">
        <v>3</v>
      </c>
      <c r="E20" s="13">
        <v>0</v>
      </c>
      <c r="F20" s="13">
        <v>0</v>
      </c>
      <c r="G20" s="13">
        <v>14</v>
      </c>
      <c r="H20" s="13">
        <v>0</v>
      </c>
      <c r="I20" s="13">
        <f t="shared" si="1"/>
        <v>17</v>
      </c>
      <c r="L20" s="25"/>
      <c r="M20" s="25"/>
      <c r="N20" s="25"/>
      <c r="O20" s="25"/>
      <c r="P20" s="25"/>
      <c r="Q20" s="25"/>
      <c r="R20" s="40"/>
      <c r="S20" s="39"/>
      <c r="T20" s="25"/>
      <c r="U20" s="25"/>
    </row>
    <row r="21" spans="1:21" ht="15.6" x14ac:dyDescent="0.3">
      <c r="A21" s="21">
        <v>10</v>
      </c>
      <c r="B21" s="42" t="s">
        <v>261</v>
      </c>
      <c r="C21" s="42" t="s">
        <v>92</v>
      </c>
      <c r="D21" s="13">
        <v>0</v>
      </c>
      <c r="E21" s="13">
        <v>11</v>
      </c>
      <c r="F21" s="13">
        <v>4</v>
      </c>
      <c r="G21" s="13">
        <v>0</v>
      </c>
      <c r="H21" s="13">
        <v>0</v>
      </c>
      <c r="I21" s="13">
        <f t="shared" si="1"/>
        <v>15</v>
      </c>
      <c r="K21" t="s">
        <v>284</v>
      </c>
      <c r="R21" s="46"/>
      <c r="S21"/>
      <c r="T21" s="25"/>
      <c r="U21" s="25"/>
    </row>
    <row r="22" spans="1:21" ht="15.6" x14ac:dyDescent="0.3">
      <c r="A22" s="21">
        <v>11</v>
      </c>
      <c r="B22" s="42" t="s">
        <v>192</v>
      </c>
      <c r="C22" s="42" t="s">
        <v>92</v>
      </c>
      <c r="D22" s="13">
        <v>0</v>
      </c>
      <c r="E22" s="13">
        <v>9</v>
      </c>
      <c r="F22" s="13">
        <v>0</v>
      </c>
      <c r="G22" s="13">
        <v>6</v>
      </c>
      <c r="H22" s="13">
        <v>0</v>
      </c>
      <c r="I22" s="13">
        <f t="shared" si="1"/>
        <v>15</v>
      </c>
      <c r="R22" s="46"/>
      <c r="S22"/>
      <c r="T22" s="25"/>
      <c r="U22" s="25"/>
    </row>
    <row r="23" spans="1:21" ht="15.6" x14ac:dyDescent="0.3">
      <c r="A23" s="21">
        <v>12</v>
      </c>
      <c r="B23" s="48" t="s">
        <v>293</v>
      </c>
      <c r="C23" s="48" t="s">
        <v>24</v>
      </c>
      <c r="D23" s="13">
        <v>0</v>
      </c>
      <c r="E23" s="13">
        <v>0</v>
      </c>
      <c r="F23" s="13">
        <v>12</v>
      </c>
      <c r="G23" s="13">
        <v>2</v>
      </c>
      <c r="H23" s="13">
        <v>0</v>
      </c>
      <c r="I23" s="13">
        <f t="shared" si="1"/>
        <v>14</v>
      </c>
      <c r="K23" t="s">
        <v>62</v>
      </c>
      <c r="L23" s="26" t="s">
        <v>102</v>
      </c>
      <c r="M23" s="26" t="s">
        <v>26</v>
      </c>
      <c r="N23" s="26" t="s">
        <v>27</v>
      </c>
      <c r="O23" s="26" t="s">
        <v>103</v>
      </c>
      <c r="P23" s="26" t="s">
        <v>28</v>
      </c>
      <c r="Q23" s="26" t="s">
        <v>29</v>
      </c>
      <c r="R23" s="26"/>
      <c r="S23" s="26"/>
      <c r="T23" s="43" t="s">
        <v>9</v>
      </c>
    </row>
    <row r="24" spans="1:21" ht="15.6" x14ac:dyDescent="0.3">
      <c r="A24" s="21">
        <v>13</v>
      </c>
      <c r="B24" s="48" t="s">
        <v>32</v>
      </c>
      <c r="C24" s="48" t="s">
        <v>23</v>
      </c>
      <c r="D24" s="13">
        <v>0</v>
      </c>
      <c r="E24" s="13">
        <v>0</v>
      </c>
      <c r="F24" s="13">
        <v>13</v>
      </c>
      <c r="G24" s="13">
        <v>0</v>
      </c>
      <c r="H24" s="13">
        <v>0</v>
      </c>
      <c r="I24" s="13">
        <f t="shared" si="1"/>
        <v>13</v>
      </c>
      <c r="K24" t="s">
        <v>63</v>
      </c>
      <c r="L24" s="25" t="s">
        <v>35</v>
      </c>
      <c r="M24" s="25" t="s">
        <v>166</v>
      </c>
      <c r="N24" s="25" t="s">
        <v>23</v>
      </c>
      <c r="O24" s="25" t="s">
        <v>106</v>
      </c>
      <c r="P24" s="25" t="s">
        <v>47</v>
      </c>
      <c r="Q24" s="25" t="s">
        <v>55</v>
      </c>
      <c r="R24" s="40">
        <f t="shared" ref="R24:R38" si="3">72+P24+Q24</f>
        <v>79</v>
      </c>
      <c r="S24" s="25"/>
      <c r="T24" s="25">
        <v>15</v>
      </c>
    </row>
    <row r="25" spans="1:21" ht="15.6" x14ac:dyDescent="0.3">
      <c r="A25" s="21">
        <v>14</v>
      </c>
      <c r="B25" s="42" t="s">
        <v>164</v>
      </c>
      <c r="C25" s="42" t="s">
        <v>92</v>
      </c>
      <c r="D25" s="13">
        <v>0</v>
      </c>
      <c r="E25" s="13">
        <v>6</v>
      </c>
      <c r="F25" s="13">
        <v>0</v>
      </c>
      <c r="G25" s="13">
        <v>7</v>
      </c>
      <c r="H25" s="13">
        <v>0</v>
      </c>
      <c r="I25" s="13">
        <f t="shared" si="1"/>
        <v>13</v>
      </c>
      <c r="K25" t="s">
        <v>63</v>
      </c>
      <c r="L25" s="25" t="s">
        <v>38</v>
      </c>
      <c r="M25" s="25" t="s">
        <v>31</v>
      </c>
      <c r="N25" s="25" t="s">
        <v>23</v>
      </c>
      <c r="O25" s="25" t="s">
        <v>106</v>
      </c>
      <c r="P25" s="25" t="s">
        <v>41</v>
      </c>
      <c r="Q25" s="25" t="s">
        <v>39</v>
      </c>
      <c r="R25" s="40">
        <f t="shared" si="3"/>
        <v>79</v>
      </c>
      <c r="S25" s="25" t="s">
        <v>122</v>
      </c>
      <c r="T25" s="25">
        <v>14</v>
      </c>
    </row>
    <row r="26" spans="1:21" ht="15.6" x14ac:dyDescent="0.3">
      <c r="A26" s="21">
        <v>15</v>
      </c>
      <c r="B26" s="42" t="s">
        <v>105</v>
      </c>
      <c r="C26" s="42" t="s">
        <v>23</v>
      </c>
      <c r="D26" s="13">
        <v>12</v>
      </c>
      <c r="E26" s="13">
        <v>0</v>
      </c>
      <c r="F26" s="13">
        <v>0</v>
      </c>
      <c r="G26" s="13">
        <v>0</v>
      </c>
      <c r="H26" s="13">
        <v>0</v>
      </c>
      <c r="I26" s="13">
        <f t="shared" si="1"/>
        <v>12</v>
      </c>
      <c r="K26" t="s">
        <v>63</v>
      </c>
      <c r="L26" s="25" t="s">
        <v>40</v>
      </c>
      <c r="M26" s="25" t="s">
        <v>266</v>
      </c>
      <c r="N26" s="25" t="s">
        <v>24</v>
      </c>
      <c r="O26" s="25" t="s">
        <v>106</v>
      </c>
      <c r="P26" s="25" t="s">
        <v>41</v>
      </c>
      <c r="Q26" s="25" t="s">
        <v>46</v>
      </c>
      <c r="R26" s="40">
        <f t="shared" si="3"/>
        <v>82</v>
      </c>
      <c r="S26" s="25"/>
      <c r="T26" s="25">
        <v>13</v>
      </c>
    </row>
    <row r="27" spans="1:21" ht="15.6" x14ac:dyDescent="0.3">
      <c r="A27" s="13">
        <v>16</v>
      </c>
      <c r="B27" s="42" t="s">
        <v>274</v>
      </c>
      <c r="C27" s="42" t="s">
        <v>23</v>
      </c>
      <c r="D27" s="13">
        <v>0</v>
      </c>
      <c r="E27" s="13">
        <v>5</v>
      </c>
      <c r="F27" s="13">
        <v>7</v>
      </c>
      <c r="G27" s="13">
        <v>0</v>
      </c>
      <c r="H27" s="13">
        <v>0</v>
      </c>
      <c r="I27" s="13">
        <f t="shared" si="1"/>
        <v>12</v>
      </c>
      <c r="K27" t="s">
        <v>63</v>
      </c>
      <c r="L27" s="25" t="s">
        <v>41</v>
      </c>
      <c r="M27" s="25" t="s">
        <v>173</v>
      </c>
      <c r="N27" s="25" t="s">
        <v>23</v>
      </c>
      <c r="O27" s="25" t="s">
        <v>106</v>
      </c>
      <c r="P27" s="25" t="s">
        <v>41</v>
      </c>
      <c r="Q27" s="25" t="s">
        <v>265</v>
      </c>
      <c r="R27" s="40">
        <f t="shared" si="3"/>
        <v>83</v>
      </c>
      <c r="S27" s="25"/>
      <c r="T27" s="25">
        <v>12</v>
      </c>
    </row>
    <row r="28" spans="1:21" ht="15.6" x14ac:dyDescent="0.3">
      <c r="A28" s="13">
        <v>17</v>
      </c>
      <c r="B28" s="42" t="s">
        <v>322</v>
      </c>
      <c r="C28" s="42" t="s">
        <v>92</v>
      </c>
      <c r="D28" s="13">
        <v>0</v>
      </c>
      <c r="E28" s="13">
        <v>0</v>
      </c>
      <c r="F28" s="13">
        <v>0</v>
      </c>
      <c r="G28" s="13">
        <v>12</v>
      </c>
      <c r="H28" s="13">
        <v>0</v>
      </c>
      <c r="I28" s="13">
        <f t="shared" si="1"/>
        <v>12</v>
      </c>
      <c r="K28" t="s">
        <v>63</v>
      </c>
      <c r="L28" s="25" t="s">
        <v>43</v>
      </c>
      <c r="M28" s="25" t="s">
        <v>261</v>
      </c>
      <c r="N28" s="25" t="s">
        <v>92</v>
      </c>
      <c r="O28" s="25" t="s">
        <v>106</v>
      </c>
      <c r="P28" s="25" t="s">
        <v>53</v>
      </c>
      <c r="Q28" s="41">
        <v>0</v>
      </c>
      <c r="R28" s="40">
        <f t="shared" si="3"/>
        <v>86</v>
      </c>
      <c r="S28" s="25"/>
      <c r="T28" s="25">
        <v>11</v>
      </c>
    </row>
    <row r="29" spans="1:21" ht="15.6" x14ac:dyDescent="0.3">
      <c r="A29" s="13">
        <v>18</v>
      </c>
      <c r="B29" s="42" t="s">
        <v>272</v>
      </c>
      <c r="C29" s="42" t="s">
        <v>25</v>
      </c>
      <c r="D29" s="13">
        <v>0</v>
      </c>
      <c r="E29" s="13">
        <v>7</v>
      </c>
      <c r="F29" s="13">
        <v>0</v>
      </c>
      <c r="G29" s="13">
        <v>4</v>
      </c>
      <c r="H29" s="13">
        <v>0</v>
      </c>
      <c r="I29" s="13">
        <f t="shared" si="1"/>
        <v>11</v>
      </c>
      <c r="K29" t="s">
        <v>63</v>
      </c>
      <c r="L29" s="25" t="s">
        <v>44</v>
      </c>
      <c r="M29" s="25" t="s">
        <v>155</v>
      </c>
      <c r="N29" s="25" t="s">
        <v>24</v>
      </c>
      <c r="O29" s="25" t="s">
        <v>106</v>
      </c>
      <c r="P29" s="25" t="s">
        <v>48</v>
      </c>
      <c r="Q29" s="25" t="s">
        <v>265</v>
      </c>
      <c r="R29" s="40">
        <f t="shared" si="3"/>
        <v>88</v>
      </c>
      <c r="S29" s="25"/>
      <c r="T29" s="25">
        <v>10</v>
      </c>
    </row>
    <row r="30" spans="1:21" ht="15.6" x14ac:dyDescent="0.3">
      <c r="A30" s="13">
        <v>19</v>
      </c>
      <c r="B30" s="48" t="s">
        <v>279</v>
      </c>
      <c r="C30" s="48" t="s">
        <v>24</v>
      </c>
      <c r="D30" s="13">
        <v>0</v>
      </c>
      <c r="E30" s="13">
        <v>0</v>
      </c>
      <c r="F30" s="13">
        <v>10</v>
      </c>
      <c r="G30" s="13">
        <v>0</v>
      </c>
      <c r="H30" s="13">
        <v>0</v>
      </c>
      <c r="I30" s="13">
        <f t="shared" si="1"/>
        <v>10</v>
      </c>
      <c r="K30" t="s">
        <v>63</v>
      </c>
      <c r="L30" s="25" t="s">
        <v>45</v>
      </c>
      <c r="M30" s="25" t="s">
        <v>192</v>
      </c>
      <c r="N30" s="25" t="s">
        <v>92</v>
      </c>
      <c r="O30" s="25" t="s">
        <v>106</v>
      </c>
      <c r="P30" s="25" t="s">
        <v>51</v>
      </c>
      <c r="Q30" s="25" t="s">
        <v>167</v>
      </c>
      <c r="R30" s="40">
        <f t="shared" si="3"/>
        <v>89</v>
      </c>
      <c r="S30" s="25" t="s">
        <v>122</v>
      </c>
      <c r="T30" s="25">
        <v>9</v>
      </c>
    </row>
    <row r="31" spans="1:21" ht="15.6" x14ac:dyDescent="0.3">
      <c r="A31" s="13">
        <v>20</v>
      </c>
      <c r="B31" s="48" t="s">
        <v>218</v>
      </c>
      <c r="C31" s="48" t="s">
        <v>25</v>
      </c>
      <c r="D31" s="13">
        <v>0</v>
      </c>
      <c r="E31" s="13">
        <v>0</v>
      </c>
      <c r="F31" s="13">
        <v>5</v>
      </c>
      <c r="G31" s="13">
        <v>5</v>
      </c>
      <c r="H31" s="13">
        <v>0</v>
      </c>
      <c r="I31" s="13">
        <f t="shared" si="1"/>
        <v>10</v>
      </c>
      <c r="K31" t="s">
        <v>63</v>
      </c>
      <c r="L31" s="25" t="s">
        <v>47</v>
      </c>
      <c r="M31" s="25" t="s">
        <v>270</v>
      </c>
      <c r="N31" s="25" t="s">
        <v>33</v>
      </c>
      <c r="O31" s="25" t="s">
        <v>106</v>
      </c>
      <c r="P31" s="25" t="s">
        <v>51</v>
      </c>
      <c r="Q31" s="25" t="s">
        <v>167</v>
      </c>
      <c r="R31" s="40">
        <f t="shared" si="3"/>
        <v>89</v>
      </c>
      <c r="S31" s="25"/>
      <c r="T31" s="25">
        <v>8</v>
      </c>
    </row>
    <row r="32" spans="1:21" ht="15.6" x14ac:dyDescent="0.3">
      <c r="A32" s="13">
        <v>21</v>
      </c>
      <c r="B32" s="45" t="s">
        <v>323</v>
      </c>
      <c r="C32" s="45" t="s">
        <v>25</v>
      </c>
      <c r="D32" s="13">
        <v>0</v>
      </c>
      <c r="E32" s="13">
        <v>0</v>
      </c>
      <c r="F32" s="13">
        <v>0</v>
      </c>
      <c r="G32" s="13">
        <v>10</v>
      </c>
      <c r="H32" s="13">
        <v>0</v>
      </c>
      <c r="I32" s="13">
        <f t="shared" si="1"/>
        <v>10</v>
      </c>
      <c r="K32" t="s">
        <v>64</v>
      </c>
      <c r="L32" s="25" t="s">
        <v>48</v>
      </c>
      <c r="M32" s="25" t="s">
        <v>272</v>
      </c>
      <c r="N32" s="25" t="s">
        <v>25</v>
      </c>
      <c r="O32" s="25" t="s">
        <v>106</v>
      </c>
      <c r="P32" s="25" t="s">
        <v>53</v>
      </c>
      <c r="Q32" s="25" t="s">
        <v>167</v>
      </c>
      <c r="R32" s="40">
        <f t="shared" si="3"/>
        <v>91</v>
      </c>
      <c r="S32" s="25" t="s">
        <v>122</v>
      </c>
      <c r="T32" s="25">
        <v>7</v>
      </c>
    </row>
    <row r="33" spans="1:21" ht="15.6" x14ac:dyDescent="0.3">
      <c r="A33" s="13">
        <v>22</v>
      </c>
      <c r="B33" s="42" t="s">
        <v>170</v>
      </c>
      <c r="C33" s="42" t="s">
        <v>92</v>
      </c>
      <c r="D33" s="13">
        <v>9</v>
      </c>
      <c r="E33" s="13">
        <v>0</v>
      </c>
      <c r="F33" s="13">
        <v>0</v>
      </c>
      <c r="G33" s="13">
        <v>0</v>
      </c>
      <c r="H33" s="13">
        <v>0</v>
      </c>
      <c r="I33" s="13">
        <f t="shared" si="1"/>
        <v>9</v>
      </c>
      <c r="K33" t="s">
        <v>64</v>
      </c>
      <c r="L33" s="25" t="s">
        <v>49</v>
      </c>
      <c r="M33" s="25" t="s">
        <v>164</v>
      </c>
      <c r="N33" s="25" t="s">
        <v>92</v>
      </c>
      <c r="O33" s="25" t="s">
        <v>106</v>
      </c>
      <c r="P33" s="25" t="s">
        <v>124</v>
      </c>
      <c r="Q33" s="41">
        <v>0</v>
      </c>
      <c r="R33" s="40">
        <f t="shared" si="3"/>
        <v>91</v>
      </c>
      <c r="S33" s="25"/>
      <c r="T33" s="25">
        <v>6</v>
      </c>
    </row>
    <row r="34" spans="1:21" ht="15.6" x14ac:dyDescent="0.3">
      <c r="A34" s="13">
        <v>23</v>
      </c>
      <c r="B34" s="42" t="s">
        <v>270</v>
      </c>
      <c r="C34" s="42" t="s">
        <v>33</v>
      </c>
      <c r="D34" s="13">
        <v>0</v>
      </c>
      <c r="E34" s="13">
        <v>8</v>
      </c>
      <c r="F34" s="13">
        <v>0</v>
      </c>
      <c r="G34" s="13">
        <v>0</v>
      </c>
      <c r="H34" s="13">
        <v>0</v>
      </c>
      <c r="I34" s="13">
        <f t="shared" si="1"/>
        <v>8</v>
      </c>
      <c r="K34" t="s">
        <v>63</v>
      </c>
      <c r="L34" s="25" t="s">
        <v>50</v>
      </c>
      <c r="M34" s="25" t="s">
        <v>274</v>
      </c>
      <c r="N34" s="25" t="s">
        <v>23</v>
      </c>
      <c r="O34" s="25" t="s">
        <v>106</v>
      </c>
      <c r="P34" s="25" t="s">
        <v>54</v>
      </c>
      <c r="Q34" s="25" t="s">
        <v>167</v>
      </c>
      <c r="R34" s="40">
        <f t="shared" si="3"/>
        <v>92</v>
      </c>
      <c r="S34" s="25" t="s">
        <v>122</v>
      </c>
      <c r="T34" s="25">
        <v>5</v>
      </c>
    </row>
    <row r="35" spans="1:21" ht="15.6" x14ac:dyDescent="0.3">
      <c r="A35" s="13">
        <v>24</v>
      </c>
      <c r="B35" s="45" t="s">
        <v>324</v>
      </c>
      <c r="C35" s="45" t="s">
        <v>24</v>
      </c>
      <c r="D35" s="13">
        <v>0</v>
      </c>
      <c r="E35" s="13">
        <v>0</v>
      </c>
      <c r="F35" s="13">
        <v>0</v>
      </c>
      <c r="G35" s="13">
        <v>8</v>
      </c>
      <c r="H35" s="13">
        <v>0</v>
      </c>
      <c r="I35" s="13">
        <f t="shared" si="1"/>
        <v>8</v>
      </c>
      <c r="K35" t="s">
        <v>63</v>
      </c>
      <c r="L35" s="25" t="s">
        <v>51</v>
      </c>
      <c r="M35" s="25" t="s">
        <v>59</v>
      </c>
      <c r="N35" s="25" t="s">
        <v>23</v>
      </c>
      <c r="O35" s="25" t="s">
        <v>106</v>
      </c>
      <c r="P35" s="25" t="s">
        <v>44</v>
      </c>
      <c r="Q35" s="25" t="s">
        <v>267</v>
      </c>
      <c r="R35" s="40">
        <f t="shared" si="3"/>
        <v>92</v>
      </c>
      <c r="S35" s="25"/>
      <c r="T35" s="25">
        <v>4</v>
      </c>
    </row>
    <row r="36" spans="1:21" ht="15.6" x14ac:dyDescent="0.3">
      <c r="A36" s="13">
        <v>25</v>
      </c>
      <c r="B36" s="42" t="s">
        <v>69</v>
      </c>
      <c r="C36" s="42" t="s">
        <v>24</v>
      </c>
      <c r="D36" s="13">
        <v>7</v>
      </c>
      <c r="E36" s="13">
        <v>0</v>
      </c>
      <c r="F36" s="13">
        <v>0</v>
      </c>
      <c r="G36" s="13">
        <v>0</v>
      </c>
      <c r="H36" s="13">
        <v>0</v>
      </c>
      <c r="I36" s="13">
        <f t="shared" si="1"/>
        <v>7</v>
      </c>
      <c r="K36" t="s">
        <v>64</v>
      </c>
      <c r="L36" s="25" t="s">
        <v>52</v>
      </c>
      <c r="M36" s="25" t="s">
        <v>74</v>
      </c>
      <c r="N36" s="25" t="s">
        <v>25</v>
      </c>
      <c r="O36" s="25" t="s">
        <v>106</v>
      </c>
      <c r="P36" s="25" t="s">
        <v>156</v>
      </c>
      <c r="Q36" s="25" t="s">
        <v>39</v>
      </c>
      <c r="R36" s="40">
        <f t="shared" si="3"/>
        <v>93</v>
      </c>
      <c r="S36" s="25" t="s">
        <v>122</v>
      </c>
      <c r="T36" s="25">
        <v>3</v>
      </c>
    </row>
    <row r="37" spans="1:21" ht="15.6" x14ac:dyDescent="0.3">
      <c r="A37" s="13">
        <v>26</v>
      </c>
      <c r="B37" s="42" t="s">
        <v>120</v>
      </c>
      <c r="C37" s="42" t="s">
        <v>24</v>
      </c>
      <c r="D37" s="13">
        <v>5</v>
      </c>
      <c r="E37" s="13">
        <v>2</v>
      </c>
      <c r="F37" s="13">
        <v>0</v>
      </c>
      <c r="G37" s="13">
        <v>0</v>
      </c>
      <c r="H37" s="13">
        <v>0</v>
      </c>
      <c r="I37" s="13">
        <f t="shared" si="1"/>
        <v>7</v>
      </c>
      <c r="K37" t="s">
        <v>63</v>
      </c>
      <c r="L37" s="25" t="s">
        <v>53</v>
      </c>
      <c r="M37" s="25" t="s">
        <v>120</v>
      </c>
      <c r="N37" s="25" t="s">
        <v>24</v>
      </c>
      <c r="O37" s="25" t="s">
        <v>106</v>
      </c>
      <c r="P37" s="25" t="s">
        <v>153</v>
      </c>
      <c r="Q37" s="25" t="s">
        <v>167</v>
      </c>
      <c r="R37" s="40">
        <f t="shared" si="3"/>
        <v>93</v>
      </c>
      <c r="S37" s="25"/>
      <c r="T37" s="25">
        <v>2</v>
      </c>
    </row>
    <row r="38" spans="1:21" ht="15.6" x14ac:dyDescent="0.3">
      <c r="A38" s="13">
        <v>27</v>
      </c>
      <c r="B38" s="42" t="s">
        <v>118</v>
      </c>
      <c r="C38" s="42" t="s">
        <v>23</v>
      </c>
      <c r="D38" s="13">
        <v>6</v>
      </c>
      <c r="E38" s="13">
        <v>0</v>
      </c>
      <c r="F38" s="13">
        <v>0</v>
      </c>
      <c r="G38" s="13">
        <v>0</v>
      </c>
      <c r="H38" s="13">
        <v>0</v>
      </c>
      <c r="I38" s="13">
        <f t="shared" si="1"/>
        <v>6</v>
      </c>
      <c r="K38" t="s">
        <v>63</v>
      </c>
      <c r="L38" s="25" t="s">
        <v>54</v>
      </c>
      <c r="M38" s="25" t="s">
        <v>291</v>
      </c>
      <c r="N38" s="25" t="s">
        <v>92</v>
      </c>
      <c r="O38" s="25" t="s">
        <v>106</v>
      </c>
      <c r="P38" s="25" t="s">
        <v>53</v>
      </c>
      <c r="Q38" s="25" t="s">
        <v>281</v>
      </c>
      <c r="R38" s="40">
        <f t="shared" si="3"/>
        <v>94</v>
      </c>
      <c r="S38" s="25" t="s">
        <v>122</v>
      </c>
      <c r="T38" s="25">
        <v>1</v>
      </c>
    </row>
    <row r="39" spans="1:21" ht="15.6" x14ac:dyDescent="0.3">
      <c r="A39" s="13">
        <v>28</v>
      </c>
      <c r="B39" s="42" t="s">
        <v>123</v>
      </c>
      <c r="C39" s="42" t="s">
        <v>92</v>
      </c>
      <c r="D39" s="13">
        <v>4</v>
      </c>
      <c r="E39" s="13">
        <v>0</v>
      </c>
      <c r="F39" s="13">
        <v>0</v>
      </c>
      <c r="G39" s="13">
        <v>0</v>
      </c>
      <c r="H39" s="13">
        <v>0</v>
      </c>
      <c r="I39" s="13">
        <f t="shared" si="1"/>
        <v>4</v>
      </c>
      <c r="L39" s="25"/>
      <c r="M39" s="25"/>
      <c r="N39" s="25"/>
      <c r="O39" s="25"/>
      <c r="P39" s="25"/>
      <c r="Q39" s="25"/>
      <c r="R39" s="40"/>
      <c r="S39" s="25"/>
      <c r="T39" s="25"/>
      <c r="U39" s="25"/>
    </row>
    <row r="40" spans="1:21" ht="15.6" x14ac:dyDescent="0.3">
      <c r="A40" s="13">
        <v>29</v>
      </c>
      <c r="B40" s="42" t="s">
        <v>74</v>
      </c>
      <c r="C40" s="42" t="s">
        <v>25</v>
      </c>
      <c r="D40" s="13">
        <v>0</v>
      </c>
      <c r="E40" s="13">
        <v>3</v>
      </c>
      <c r="F40" s="13">
        <v>0</v>
      </c>
      <c r="G40" s="13">
        <v>0</v>
      </c>
      <c r="H40" s="13">
        <v>0</v>
      </c>
      <c r="I40" s="13">
        <f t="shared" si="1"/>
        <v>3</v>
      </c>
      <c r="L40" s="25"/>
      <c r="M40" s="25"/>
      <c r="N40" s="25"/>
      <c r="O40" s="25"/>
      <c r="P40" s="25"/>
      <c r="Q40" s="25"/>
      <c r="R40" s="40"/>
      <c r="S40" s="25"/>
      <c r="T40" s="25"/>
      <c r="U40" s="25"/>
    </row>
    <row r="41" spans="1:21" ht="15.6" x14ac:dyDescent="0.3">
      <c r="A41" s="13">
        <v>30</v>
      </c>
      <c r="B41" s="48" t="s">
        <v>295</v>
      </c>
      <c r="C41" s="48" t="s">
        <v>23</v>
      </c>
      <c r="D41" s="13">
        <v>0</v>
      </c>
      <c r="E41" s="13">
        <v>0</v>
      </c>
      <c r="F41" s="13">
        <v>3</v>
      </c>
      <c r="G41" s="13">
        <v>0</v>
      </c>
      <c r="H41" s="13">
        <v>0</v>
      </c>
      <c r="I41" s="13">
        <f t="shared" si="1"/>
        <v>3</v>
      </c>
      <c r="L41" s="43" t="s">
        <v>102</v>
      </c>
      <c r="M41" s="43" t="s">
        <v>26</v>
      </c>
      <c r="N41" s="43" t="s">
        <v>27</v>
      </c>
      <c r="O41" s="43" t="s">
        <v>103</v>
      </c>
      <c r="P41" s="43" t="s">
        <v>28</v>
      </c>
      <c r="Q41" s="43" t="s">
        <v>29</v>
      </c>
      <c r="R41" s="43" t="s">
        <v>30</v>
      </c>
      <c r="S41" s="43" t="s">
        <v>104</v>
      </c>
      <c r="T41" s="43" t="s">
        <v>9</v>
      </c>
    </row>
    <row r="42" spans="1:21" ht="15.6" x14ac:dyDescent="0.3">
      <c r="A42" s="13">
        <v>31</v>
      </c>
      <c r="B42" s="64" t="s">
        <v>325</v>
      </c>
      <c r="C42" s="64" t="s">
        <v>23</v>
      </c>
      <c r="D42" s="13">
        <v>0</v>
      </c>
      <c r="E42" s="13">
        <v>0</v>
      </c>
      <c r="F42" s="13">
        <v>0</v>
      </c>
      <c r="G42" s="13">
        <v>3</v>
      </c>
      <c r="H42" s="13">
        <v>0</v>
      </c>
      <c r="I42" s="13">
        <f t="shared" si="1"/>
        <v>3</v>
      </c>
      <c r="K42" t="s">
        <v>63</v>
      </c>
      <c r="L42" t="s">
        <v>35</v>
      </c>
      <c r="M42" t="s">
        <v>31</v>
      </c>
      <c r="N42" t="s">
        <v>23</v>
      </c>
      <c r="O42" t="s">
        <v>106</v>
      </c>
      <c r="P42" t="s">
        <v>305</v>
      </c>
      <c r="Q42" t="s">
        <v>39</v>
      </c>
      <c r="R42" t="s">
        <v>146</v>
      </c>
      <c r="S42"/>
      <c r="T42" s="25">
        <v>15</v>
      </c>
    </row>
    <row r="43" spans="1:21" ht="15.6" x14ac:dyDescent="0.3">
      <c r="A43" s="13">
        <v>32</v>
      </c>
      <c r="B43" s="42" t="s">
        <v>171</v>
      </c>
      <c r="C43" s="42" t="s">
        <v>25</v>
      </c>
      <c r="D43" s="13">
        <v>2</v>
      </c>
      <c r="E43" s="13">
        <v>0</v>
      </c>
      <c r="F43" s="13">
        <v>0</v>
      </c>
      <c r="G43" s="13">
        <v>0</v>
      </c>
      <c r="H43" s="13">
        <v>0</v>
      </c>
      <c r="I43" s="13">
        <f t="shared" si="1"/>
        <v>2</v>
      </c>
      <c r="K43" t="s">
        <v>63</v>
      </c>
      <c r="L43" t="s">
        <v>38</v>
      </c>
      <c r="M43" t="s">
        <v>59</v>
      </c>
      <c r="N43" t="s">
        <v>23</v>
      </c>
      <c r="O43" t="s">
        <v>106</v>
      </c>
      <c r="P43" t="s">
        <v>305</v>
      </c>
      <c r="Q43" t="s">
        <v>267</v>
      </c>
      <c r="R43" t="s">
        <v>211</v>
      </c>
      <c r="S43"/>
      <c r="T43" s="25">
        <v>14</v>
      </c>
    </row>
    <row r="44" spans="1:21" ht="15.6" x14ac:dyDescent="0.3">
      <c r="A44" s="13">
        <v>33</v>
      </c>
      <c r="B44" s="42" t="s">
        <v>130</v>
      </c>
      <c r="C44" s="42" t="s">
        <v>23</v>
      </c>
      <c r="D44" s="13">
        <v>1</v>
      </c>
      <c r="E44" s="13">
        <v>0</v>
      </c>
      <c r="F44" s="13">
        <v>0</v>
      </c>
      <c r="G44" s="13">
        <v>0</v>
      </c>
      <c r="H44" s="13">
        <v>0</v>
      </c>
      <c r="I44" s="13">
        <f t="shared" si="1"/>
        <v>1</v>
      </c>
      <c r="K44" t="s">
        <v>64</v>
      </c>
      <c r="L44" t="s">
        <v>40</v>
      </c>
      <c r="M44" t="s">
        <v>32</v>
      </c>
      <c r="N44" t="s">
        <v>23</v>
      </c>
      <c r="O44" t="s">
        <v>106</v>
      </c>
      <c r="P44" t="s">
        <v>305</v>
      </c>
      <c r="Q44" t="s">
        <v>306</v>
      </c>
      <c r="R44" t="s">
        <v>268</v>
      </c>
      <c r="S44"/>
      <c r="T44" s="25">
        <v>13</v>
      </c>
    </row>
    <row r="45" spans="1:21" ht="15.6" x14ac:dyDescent="0.3">
      <c r="A45" s="13">
        <v>34</v>
      </c>
      <c r="B45" s="48" t="s">
        <v>161</v>
      </c>
      <c r="C45" s="48" t="s">
        <v>24</v>
      </c>
      <c r="D45" s="13">
        <v>0</v>
      </c>
      <c r="E45" s="13">
        <v>0</v>
      </c>
      <c r="F45" s="13">
        <v>1</v>
      </c>
      <c r="G45" s="13">
        <v>0</v>
      </c>
      <c r="H45" s="13">
        <v>0</v>
      </c>
      <c r="I45" s="13">
        <f t="shared" si="1"/>
        <v>1</v>
      </c>
      <c r="K45" t="s">
        <v>63</v>
      </c>
      <c r="L45" t="s">
        <v>41</v>
      </c>
      <c r="M45" t="s">
        <v>293</v>
      </c>
      <c r="N45" t="s">
        <v>24</v>
      </c>
      <c r="O45" t="s">
        <v>106</v>
      </c>
      <c r="P45" s="4">
        <v>0</v>
      </c>
      <c r="Q45" s="4">
        <v>17</v>
      </c>
      <c r="R45" s="4">
        <v>88</v>
      </c>
      <c r="S45" s="37" t="s">
        <v>122</v>
      </c>
      <c r="T45" s="25">
        <v>12</v>
      </c>
    </row>
    <row r="46" spans="1:21" ht="15.6" x14ac:dyDescent="0.3">
      <c r="A46" s="13">
        <v>35</v>
      </c>
      <c r="B46" s="45" t="s">
        <v>326</v>
      </c>
      <c r="C46" s="45" t="s">
        <v>23</v>
      </c>
      <c r="D46" s="13">
        <v>0</v>
      </c>
      <c r="E46" s="13">
        <v>0</v>
      </c>
      <c r="F46" s="13">
        <v>0</v>
      </c>
      <c r="G46" s="13">
        <v>1</v>
      </c>
      <c r="H46" s="13">
        <v>0</v>
      </c>
      <c r="I46" s="13">
        <f t="shared" si="1"/>
        <v>1</v>
      </c>
      <c r="K46" t="s">
        <v>63</v>
      </c>
      <c r="L46" t="s">
        <v>43</v>
      </c>
      <c r="M46" t="s">
        <v>162</v>
      </c>
      <c r="N46" t="s">
        <v>92</v>
      </c>
      <c r="O46" t="s">
        <v>106</v>
      </c>
      <c r="P46" t="s">
        <v>305</v>
      </c>
      <c r="Q46" t="s">
        <v>307</v>
      </c>
      <c r="R46" t="s">
        <v>269</v>
      </c>
      <c r="S46"/>
      <c r="T46" s="25">
        <v>11</v>
      </c>
    </row>
    <row r="47" spans="1:21" ht="15.6" x14ac:dyDescent="0.3">
      <c r="A47" s="13">
        <v>36</v>
      </c>
      <c r="B47" s="45"/>
      <c r="C47" s="45"/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f t="shared" si="1"/>
        <v>0</v>
      </c>
      <c r="K47" t="s">
        <v>63</v>
      </c>
      <c r="L47" t="s">
        <v>44</v>
      </c>
      <c r="M47" t="s">
        <v>279</v>
      </c>
      <c r="N47" t="s">
        <v>24</v>
      </c>
      <c r="O47" t="s">
        <v>106</v>
      </c>
      <c r="P47" t="s">
        <v>305</v>
      </c>
      <c r="Q47" t="s">
        <v>308</v>
      </c>
      <c r="R47" t="s">
        <v>271</v>
      </c>
      <c r="S47" t="s">
        <v>122</v>
      </c>
      <c r="T47" s="25">
        <v>10</v>
      </c>
    </row>
    <row r="48" spans="1:21" ht="15.6" x14ac:dyDescent="0.3">
      <c r="A48" s="13">
        <v>37</v>
      </c>
      <c r="B48" s="45"/>
      <c r="C48" s="45"/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f t="shared" si="1"/>
        <v>0</v>
      </c>
      <c r="K48" t="s">
        <v>63</v>
      </c>
      <c r="L48" t="s">
        <v>45</v>
      </c>
      <c r="M48" t="s">
        <v>266</v>
      </c>
      <c r="N48" t="s">
        <v>24</v>
      </c>
      <c r="O48" t="s">
        <v>106</v>
      </c>
      <c r="P48" t="s">
        <v>305</v>
      </c>
      <c r="Q48" t="s">
        <v>308</v>
      </c>
      <c r="R48" t="s">
        <v>271</v>
      </c>
      <c r="S48" t="s">
        <v>309</v>
      </c>
      <c r="T48" s="25">
        <v>9</v>
      </c>
    </row>
    <row r="49" spans="1:21" ht="15.6" x14ac:dyDescent="0.3">
      <c r="A49" s="13">
        <v>38</v>
      </c>
      <c r="B49" s="20"/>
      <c r="C49" s="20"/>
      <c r="D49" s="18">
        <f>SUM(D12:D48)</f>
        <v>120</v>
      </c>
      <c r="E49" s="18">
        <f>SUM(E12:E48)</f>
        <v>120</v>
      </c>
      <c r="F49" s="18">
        <f>SUM(F12:F48)</f>
        <v>120</v>
      </c>
      <c r="G49" s="18">
        <f>SUM(G12:G48)</f>
        <v>120</v>
      </c>
      <c r="H49" s="18">
        <f>SUM(H12:H48)</f>
        <v>0</v>
      </c>
      <c r="I49" s="18"/>
      <c r="K49" t="s">
        <v>63</v>
      </c>
      <c r="L49" t="s">
        <v>47</v>
      </c>
      <c r="M49" t="s">
        <v>194</v>
      </c>
      <c r="N49" t="s">
        <v>92</v>
      </c>
      <c r="O49" t="s">
        <v>106</v>
      </c>
      <c r="P49" t="s">
        <v>305</v>
      </c>
      <c r="Q49" t="s">
        <v>308</v>
      </c>
      <c r="R49" t="s">
        <v>271</v>
      </c>
      <c r="S49"/>
      <c r="T49" s="25">
        <v>8</v>
      </c>
    </row>
    <row r="50" spans="1:21" ht="15.6" x14ac:dyDescent="0.3">
      <c r="A50" s="18" t="s">
        <v>71</v>
      </c>
      <c r="K50" t="s">
        <v>63</v>
      </c>
      <c r="L50" t="s">
        <v>48</v>
      </c>
      <c r="M50" t="s">
        <v>274</v>
      </c>
      <c r="N50" t="s">
        <v>23</v>
      </c>
      <c r="O50" t="s">
        <v>106</v>
      </c>
      <c r="P50" t="s">
        <v>305</v>
      </c>
      <c r="Q50" t="s">
        <v>310</v>
      </c>
      <c r="R50" t="s">
        <v>282</v>
      </c>
      <c r="T50" s="25">
        <v>7</v>
      </c>
    </row>
    <row r="51" spans="1:21" x14ac:dyDescent="0.3">
      <c r="K51" t="s">
        <v>63</v>
      </c>
      <c r="L51" t="s">
        <v>49</v>
      </c>
      <c r="M51" t="s">
        <v>166</v>
      </c>
      <c r="N51" t="s">
        <v>23</v>
      </c>
      <c r="O51" t="s">
        <v>106</v>
      </c>
      <c r="P51" t="s">
        <v>305</v>
      </c>
      <c r="Q51" t="s">
        <v>311</v>
      </c>
      <c r="R51" t="s">
        <v>273</v>
      </c>
      <c r="S51"/>
      <c r="T51" s="25">
        <v>6</v>
      </c>
    </row>
    <row r="52" spans="1:21" x14ac:dyDescent="0.3">
      <c r="K52" t="s">
        <v>63</v>
      </c>
      <c r="L52" t="s">
        <v>50</v>
      </c>
      <c r="M52" t="s">
        <v>218</v>
      </c>
      <c r="N52" t="s">
        <v>25</v>
      </c>
      <c r="O52" t="s">
        <v>106</v>
      </c>
      <c r="P52" t="s">
        <v>305</v>
      </c>
      <c r="Q52" t="s">
        <v>312</v>
      </c>
      <c r="R52" t="s">
        <v>313</v>
      </c>
      <c r="S52" t="s">
        <v>122</v>
      </c>
      <c r="T52" s="25">
        <v>5</v>
      </c>
    </row>
    <row r="53" spans="1:21" x14ac:dyDescent="0.3">
      <c r="K53" t="s">
        <v>63</v>
      </c>
      <c r="L53" t="s">
        <v>51</v>
      </c>
      <c r="M53" t="s">
        <v>261</v>
      </c>
      <c r="N53" t="s">
        <v>92</v>
      </c>
      <c r="O53" t="s">
        <v>106</v>
      </c>
      <c r="P53" t="s">
        <v>305</v>
      </c>
      <c r="Q53" t="s">
        <v>312</v>
      </c>
      <c r="R53" t="s">
        <v>313</v>
      </c>
      <c r="S53"/>
      <c r="T53" s="25">
        <v>4</v>
      </c>
    </row>
    <row r="54" spans="1:21" x14ac:dyDescent="0.3">
      <c r="K54" t="s">
        <v>63</v>
      </c>
      <c r="L54" t="s">
        <v>52</v>
      </c>
      <c r="M54" t="s">
        <v>295</v>
      </c>
      <c r="N54" t="s">
        <v>23</v>
      </c>
      <c r="O54" t="s">
        <v>106</v>
      </c>
      <c r="P54" s="4">
        <v>0</v>
      </c>
      <c r="Q54" s="4">
        <v>22</v>
      </c>
      <c r="R54" s="4">
        <v>93</v>
      </c>
      <c r="S54" s="37" t="s">
        <v>122</v>
      </c>
      <c r="T54" s="25">
        <v>3</v>
      </c>
    </row>
    <row r="55" spans="1:21" x14ac:dyDescent="0.3">
      <c r="K55" t="s">
        <v>64</v>
      </c>
      <c r="L55" t="s">
        <v>53</v>
      </c>
      <c r="M55" t="s">
        <v>155</v>
      </c>
      <c r="N55" t="s">
        <v>24</v>
      </c>
      <c r="O55" t="s">
        <v>106</v>
      </c>
      <c r="P55" t="s">
        <v>305</v>
      </c>
      <c r="Q55" t="s">
        <v>314</v>
      </c>
      <c r="R55" t="s">
        <v>315</v>
      </c>
      <c r="T55" s="25">
        <v>2</v>
      </c>
    </row>
    <row r="56" spans="1:21" x14ac:dyDescent="0.3">
      <c r="C56" s="2"/>
      <c r="K56" t="s">
        <v>63</v>
      </c>
      <c r="L56" t="s">
        <v>54</v>
      </c>
      <c r="M56" t="s">
        <v>161</v>
      </c>
      <c r="N56" t="s">
        <v>24</v>
      </c>
      <c r="O56" t="s">
        <v>106</v>
      </c>
      <c r="P56" s="4">
        <v>0</v>
      </c>
      <c r="Q56" s="4">
        <v>24</v>
      </c>
      <c r="R56" s="4">
        <v>95</v>
      </c>
      <c r="S56" t="s">
        <v>122</v>
      </c>
      <c r="T56" s="25">
        <v>1</v>
      </c>
    </row>
    <row r="57" spans="1:21" x14ac:dyDescent="0.3">
      <c r="C57" s="2"/>
      <c r="L57" s="25"/>
      <c r="R57" s="47"/>
      <c r="S57"/>
      <c r="T57" s="25"/>
      <c r="U57" s="25"/>
    </row>
    <row r="58" spans="1:21" x14ac:dyDescent="0.3">
      <c r="C58" s="2"/>
      <c r="L58" s="25" t="s">
        <v>101</v>
      </c>
      <c r="P58" s="25"/>
      <c r="Q58" s="25"/>
      <c r="R58" s="40"/>
      <c r="S58" s="25"/>
      <c r="T58" s="25"/>
      <c r="U58" s="25"/>
    </row>
    <row r="59" spans="1:21" x14ac:dyDescent="0.3">
      <c r="C59" s="2"/>
      <c r="K59" t="s">
        <v>63</v>
      </c>
      <c r="L59" t="s">
        <v>35</v>
      </c>
      <c r="M59" t="s">
        <v>327</v>
      </c>
      <c r="N59" t="s">
        <v>328</v>
      </c>
      <c r="O59" t="s">
        <v>23</v>
      </c>
      <c r="Q59">
        <v>0</v>
      </c>
      <c r="R59" t="s">
        <v>39</v>
      </c>
      <c r="S59"/>
      <c r="T59" s="25">
        <v>15</v>
      </c>
    </row>
    <row r="60" spans="1:21" x14ac:dyDescent="0.3">
      <c r="C60" s="2"/>
      <c r="K60" t="s">
        <v>63</v>
      </c>
      <c r="L60" t="s">
        <v>38</v>
      </c>
      <c r="M60" t="s">
        <v>329</v>
      </c>
      <c r="N60" t="s">
        <v>330</v>
      </c>
      <c r="O60" t="s">
        <v>92</v>
      </c>
      <c r="Q60">
        <v>0</v>
      </c>
      <c r="R60" t="s">
        <v>265</v>
      </c>
      <c r="S60"/>
      <c r="T60">
        <f>+T59-1</f>
        <v>14</v>
      </c>
    </row>
    <row r="61" spans="1:21" x14ac:dyDescent="0.3">
      <c r="K61" t="s">
        <v>63</v>
      </c>
      <c r="L61" t="s">
        <v>40</v>
      </c>
      <c r="M61" t="s">
        <v>331</v>
      </c>
      <c r="N61" t="s">
        <v>332</v>
      </c>
      <c r="O61" t="s">
        <v>23</v>
      </c>
      <c r="Q61">
        <v>0</v>
      </c>
      <c r="R61" t="s">
        <v>281</v>
      </c>
      <c r="S61"/>
      <c r="T61">
        <f t="shared" ref="T61:T73" si="4">+T60-1</f>
        <v>13</v>
      </c>
    </row>
    <row r="62" spans="1:21" x14ac:dyDescent="0.3">
      <c r="K62" t="s">
        <v>63</v>
      </c>
      <c r="L62" t="s">
        <v>41</v>
      </c>
      <c r="M62" t="s">
        <v>333</v>
      </c>
      <c r="N62" t="s">
        <v>334</v>
      </c>
      <c r="O62" t="s">
        <v>92</v>
      </c>
      <c r="Q62">
        <v>0</v>
      </c>
      <c r="R62" t="s">
        <v>335</v>
      </c>
      <c r="S62" t="s">
        <v>122</v>
      </c>
      <c r="T62">
        <f t="shared" si="4"/>
        <v>12</v>
      </c>
    </row>
    <row r="63" spans="1:21" x14ac:dyDescent="0.3">
      <c r="K63" t="s">
        <v>63</v>
      </c>
      <c r="L63" t="s">
        <v>43</v>
      </c>
      <c r="M63" t="s">
        <v>336</v>
      </c>
      <c r="N63" t="s">
        <v>337</v>
      </c>
      <c r="O63" t="s">
        <v>92</v>
      </c>
      <c r="Q63">
        <v>0</v>
      </c>
      <c r="R63" t="s">
        <v>335</v>
      </c>
      <c r="S63"/>
      <c r="T63">
        <f t="shared" si="4"/>
        <v>11</v>
      </c>
    </row>
    <row r="64" spans="1:21" x14ac:dyDescent="0.3">
      <c r="K64" t="s">
        <v>63</v>
      </c>
      <c r="L64" t="s">
        <v>44</v>
      </c>
      <c r="M64" t="s">
        <v>338</v>
      </c>
      <c r="N64" t="s">
        <v>339</v>
      </c>
      <c r="O64" t="s">
        <v>215</v>
      </c>
      <c r="Q64">
        <v>0</v>
      </c>
      <c r="R64" t="s">
        <v>340</v>
      </c>
      <c r="S64" t="s">
        <v>138</v>
      </c>
      <c r="T64">
        <f t="shared" si="4"/>
        <v>10</v>
      </c>
    </row>
    <row r="65" spans="11:22" x14ac:dyDescent="0.3">
      <c r="K65" t="s">
        <v>63</v>
      </c>
      <c r="L65" t="s">
        <v>45</v>
      </c>
      <c r="M65" t="s">
        <v>341</v>
      </c>
      <c r="N65" t="s">
        <v>342</v>
      </c>
      <c r="O65" t="s">
        <v>92</v>
      </c>
      <c r="Q65">
        <v>0</v>
      </c>
      <c r="R65" t="s">
        <v>340</v>
      </c>
      <c r="S65" t="s">
        <v>122</v>
      </c>
      <c r="T65">
        <f t="shared" si="4"/>
        <v>9</v>
      </c>
    </row>
    <row r="66" spans="11:22" x14ac:dyDescent="0.3">
      <c r="K66" t="s">
        <v>63</v>
      </c>
      <c r="L66" t="s">
        <v>47</v>
      </c>
      <c r="M66" t="s">
        <v>343</v>
      </c>
      <c r="N66" t="s">
        <v>344</v>
      </c>
      <c r="O66" t="s">
        <v>24</v>
      </c>
      <c r="Q66">
        <v>0</v>
      </c>
      <c r="R66" t="s">
        <v>340</v>
      </c>
      <c r="S66"/>
      <c r="T66">
        <f t="shared" si="4"/>
        <v>8</v>
      </c>
    </row>
    <row r="67" spans="11:22" x14ac:dyDescent="0.3">
      <c r="K67" t="s">
        <v>64</v>
      </c>
      <c r="L67" t="s">
        <v>48</v>
      </c>
      <c r="M67" t="s">
        <v>345</v>
      </c>
      <c r="N67" t="s">
        <v>342</v>
      </c>
      <c r="O67" t="s">
        <v>92</v>
      </c>
      <c r="Q67">
        <v>0</v>
      </c>
      <c r="R67" t="s">
        <v>306</v>
      </c>
      <c r="S67" t="s">
        <v>122</v>
      </c>
      <c r="T67">
        <f t="shared" si="4"/>
        <v>7</v>
      </c>
    </row>
    <row r="68" spans="11:22" x14ac:dyDescent="0.3">
      <c r="K68" t="s">
        <v>63</v>
      </c>
      <c r="L68" t="s">
        <v>49</v>
      </c>
      <c r="M68" t="s">
        <v>346</v>
      </c>
      <c r="N68" t="s">
        <v>347</v>
      </c>
      <c r="O68" t="s">
        <v>92</v>
      </c>
      <c r="Q68">
        <v>0</v>
      </c>
      <c r="R68" t="s">
        <v>306</v>
      </c>
      <c r="S68" t="s">
        <v>138</v>
      </c>
      <c r="T68">
        <f t="shared" si="4"/>
        <v>6</v>
      </c>
    </row>
    <row r="69" spans="11:22" x14ac:dyDescent="0.3">
      <c r="K69" t="s">
        <v>63</v>
      </c>
      <c r="L69" t="s">
        <v>50</v>
      </c>
      <c r="M69" t="s">
        <v>348</v>
      </c>
      <c r="N69" t="s">
        <v>349</v>
      </c>
      <c r="O69" t="s">
        <v>25</v>
      </c>
      <c r="Q69">
        <v>0</v>
      </c>
      <c r="R69" t="s">
        <v>306</v>
      </c>
      <c r="S69"/>
      <c r="T69">
        <f t="shared" si="4"/>
        <v>5</v>
      </c>
    </row>
    <row r="70" spans="11:22" x14ac:dyDescent="0.3">
      <c r="K70" t="s">
        <v>64</v>
      </c>
      <c r="L70" t="s">
        <v>51</v>
      </c>
      <c r="M70" t="s">
        <v>350</v>
      </c>
      <c r="N70" t="s">
        <v>351</v>
      </c>
      <c r="O70" t="s">
        <v>25</v>
      </c>
      <c r="Q70">
        <v>0</v>
      </c>
      <c r="R70" t="s">
        <v>307</v>
      </c>
      <c r="S70" t="s">
        <v>122</v>
      </c>
      <c r="T70">
        <f t="shared" si="4"/>
        <v>4</v>
      </c>
    </row>
    <row r="71" spans="11:22" x14ac:dyDescent="0.3">
      <c r="K71" t="s">
        <v>63</v>
      </c>
      <c r="L71" t="s">
        <v>52</v>
      </c>
      <c r="M71" t="s">
        <v>352</v>
      </c>
      <c r="N71" t="s">
        <v>353</v>
      </c>
      <c r="O71" t="s">
        <v>23</v>
      </c>
      <c r="Q71">
        <v>0</v>
      </c>
      <c r="R71" t="s">
        <v>307</v>
      </c>
      <c r="S71" t="s">
        <v>122</v>
      </c>
      <c r="T71">
        <f t="shared" si="4"/>
        <v>3</v>
      </c>
    </row>
    <row r="72" spans="11:22" x14ac:dyDescent="0.3">
      <c r="K72" t="s">
        <v>63</v>
      </c>
      <c r="L72" t="s">
        <v>53</v>
      </c>
      <c r="M72" t="s">
        <v>354</v>
      </c>
      <c r="N72" t="s">
        <v>355</v>
      </c>
      <c r="O72" t="s">
        <v>24</v>
      </c>
      <c r="Q72">
        <v>0</v>
      </c>
      <c r="R72" t="s">
        <v>307</v>
      </c>
      <c r="S72"/>
      <c r="T72">
        <f t="shared" si="4"/>
        <v>2</v>
      </c>
    </row>
    <row r="73" spans="11:22" x14ac:dyDescent="0.3">
      <c r="K73" t="s">
        <v>64</v>
      </c>
      <c r="L73" t="s">
        <v>54</v>
      </c>
      <c r="M73" t="s">
        <v>356</v>
      </c>
      <c r="N73" t="s">
        <v>357</v>
      </c>
      <c r="O73" t="s">
        <v>23</v>
      </c>
      <c r="Q73">
        <v>0</v>
      </c>
      <c r="R73" t="s">
        <v>308</v>
      </c>
      <c r="S73"/>
      <c r="T73">
        <f t="shared" si="4"/>
        <v>1</v>
      </c>
    </row>
    <row r="74" spans="11:22" x14ac:dyDescent="0.3">
      <c r="L74" s="25"/>
      <c r="M74" s="25"/>
      <c r="N74" s="25"/>
      <c r="O74" s="25"/>
      <c r="P74" s="25"/>
      <c r="Q74" s="25"/>
      <c r="R74" s="40"/>
      <c r="S74" s="25"/>
      <c r="T74" s="25"/>
      <c r="U74" s="25"/>
      <c r="V74" s="25"/>
    </row>
    <row r="75" spans="11:22" x14ac:dyDescent="0.3">
      <c r="L75" s="25"/>
      <c r="M75" s="25"/>
      <c r="N75" s="25"/>
      <c r="O75" s="25"/>
      <c r="P75" s="25"/>
      <c r="Q75" s="25"/>
      <c r="R75" s="40"/>
      <c r="S75" s="25"/>
      <c r="T75" s="25"/>
      <c r="U75" s="25"/>
      <c r="V75" s="25"/>
    </row>
    <row r="76" spans="11:22" x14ac:dyDescent="0.3">
      <c r="L76" s="25"/>
      <c r="M76" s="25"/>
      <c r="N76" s="25"/>
      <c r="O76" s="25"/>
      <c r="P76" s="25"/>
      <c r="Q76" s="25"/>
      <c r="R76" s="40"/>
      <c r="S76" s="25"/>
      <c r="T76" s="25"/>
      <c r="U76" s="25"/>
      <c r="V76" s="25"/>
    </row>
    <row r="77" spans="11:22" x14ac:dyDescent="0.3">
      <c r="L77" s="25"/>
      <c r="M77" s="25"/>
      <c r="N77" s="25"/>
      <c r="O77" s="25"/>
      <c r="P77" s="25"/>
      <c r="Q77" s="25"/>
      <c r="R77" s="40"/>
      <c r="S77" s="25"/>
      <c r="T77" s="25"/>
      <c r="U77" s="25"/>
      <c r="V77" s="25"/>
    </row>
    <row r="78" spans="11:22" x14ac:dyDescent="0.3">
      <c r="L78" s="25"/>
      <c r="S78" s="25"/>
      <c r="T78" s="25"/>
      <c r="U78" s="25"/>
      <c r="V78" s="25"/>
    </row>
    <row r="79" spans="11:22" x14ac:dyDescent="0.3">
      <c r="L79" s="25"/>
      <c r="S79" s="25"/>
      <c r="T79" s="25"/>
      <c r="U79" s="25"/>
      <c r="V79" s="25"/>
    </row>
    <row r="80" spans="11:22" x14ac:dyDescent="0.3">
      <c r="L80" s="25"/>
      <c r="S80" s="25"/>
      <c r="T80" s="25"/>
      <c r="U80" s="25"/>
      <c r="V80" s="25"/>
    </row>
    <row r="81" spans="12:22" x14ac:dyDescent="0.3">
      <c r="L81" s="25"/>
      <c r="S81" s="25"/>
      <c r="T81" s="25"/>
      <c r="U81" s="25"/>
      <c r="V81" s="25"/>
    </row>
    <row r="82" spans="12:22" x14ac:dyDescent="0.3">
      <c r="L82" s="25"/>
      <c r="S82" s="25"/>
      <c r="T82" s="25"/>
      <c r="U82" s="25"/>
      <c r="V82" s="25"/>
    </row>
    <row r="83" spans="12:22" x14ac:dyDescent="0.3">
      <c r="L83" s="25"/>
      <c r="S83" s="25"/>
      <c r="T83" s="25"/>
      <c r="U83" s="25"/>
      <c r="V83" s="25"/>
    </row>
    <row r="84" spans="12:22" x14ac:dyDescent="0.3">
      <c r="L84" s="25"/>
      <c r="S84" s="25"/>
      <c r="T84" s="25"/>
      <c r="U84" s="25"/>
      <c r="V84" s="25"/>
    </row>
    <row r="85" spans="12:22" x14ac:dyDescent="0.3">
      <c r="L85" s="25"/>
      <c r="S85" s="25"/>
      <c r="T85" s="25"/>
      <c r="U85" s="25"/>
      <c r="V85" s="25"/>
    </row>
    <row r="86" spans="12:22" x14ac:dyDescent="0.3">
      <c r="L86" s="25"/>
      <c r="S86" s="25"/>
      <c r="T86" s="25"/>
      <c r="U86" s="25"/>
      <c r="V86" s="25"/>
    </row>
    <row r="87" spans="12:22" x14ac:dyDescent="0.3">
      <c r="L87" s="25"/>
      <c r="T87" s="25"/>
      <c r="U87" s="25"/>
      <c r="V87" s="25"/>
    </row>
    <row r="88" spans="12:22" x14ac:dyDescent="0.3">
      <c r="U88" s="25"/>
      <c r="V88" s="25"/>
    </row>
    <row r="89" spans="12:22" x14ac:dyDescent="0.3">
      <c r="U89" s="25"/>
      <c r="V89" s="25"/>
    </row>
    <row r="90" spans="12:22" x14ac:dyDescent="0.3">
      <c r="U90" s="25"/>
      <c r="V90" s="25"/>
    </row>
    <row r="91" spans="12:22" x14ac:dyDescent="0.3">
      <c r="U91" s="25"/>
      <c r="V91" s="25"/>
    </row>
    <row r="92" spans="12:22" x14ac:dyDescent="0.3">
      <c r="U92" s="25"/>
    </row>
    <row r="93" spans="12:22" x14ac:dyDescent="0.3">
      <c r="U93" s="25"/>
    </row>
    <row r="94" spans="12:22" x14ac:dyDescent="0.3">
      <c r="U94" s="25"/>
    </row>
    <row r="95" spans="12:22" x14ac:dyDescent="0.3">
      <c r="U95" s="25"/>
    </row>
    <row r="96" spans="12:22" x14ac:dyDescent="0.3">
      <c r="U96" s="25"/>
    </row>
    <row r="97" spans="21:25" x14ac:dyDescent="0.3">
      <c r="U97" s="25"/>
      <c r="Y97">
        <v>15</v>
      </c>
    </row>
    <row r="98" spans="21:25" x14ac:dyDescent="0.3">
      <c r="U98" s="25"/>
      <c r="Y98">
        <v>16</v>
      </c>
    </row>
    <row r="99" spans="21:25" x14ac:dyDescent="0.3">
      <c r="U99" s="25"/>
    </row>
    <row r="100" spans="21:25" x14ac:dyDescent="0.3">
      <c r="U100" s="25"/>
    </row>
    <row r="101" spans="21:25" x14ac:dyDescent="0.3">
      <c r="U101" s="25"/>
    </row>
    <row r="102" spans="21:25" x14ac:dyDescent="0.3">
      <c r="U102" s="25"/>
    </row>
    <row r="103" spans="21:25" x14ac:dyDescent="0.3">
      <c r="U103" s="25"/>
    </row>
    <row r="104" spans="21:25" x14ac:dyDescent="0.3">
      <c r="U104" s="25"/>
    </row>
    <row r="119" spans="22:22" x14ac:dyDescent="0.3">
      <c r="V119" t="s">
        <v>57</v>
      </c>
    </row>
    <row r="120" spans="22:22" x14ac:dyDescent="0.3">
      <c r="V120" t="s">
        <v>57</v>
      </c>
    </row>
    <row r="123" spans="22:22" x14ac:dyDescent="0.3">
      <c r="V123" t="s">
        <v>57</v>
      </c>
    </row>
    <row r="124" spans="22:22" x14ac:dyDescent="0.3">
      <c r="V124" t="s">
        <v>57</v>
      </c>
    </row>
    <row r="127" spans="22:22" x14ac:dyDescent="0.3">
      <c r="V127" t="s">
        <v>57</v>
      </c>
    </row>
    <row r="128" spans="22:22" x14ac:dyDescent="0.3">
      <c r="V128" t="s">
        <v>57</v>
      </c>
    </row>
  </sheetData>
  <autoFilter ref="B11:I11" xr:uid="{3A981BE6-CB0E-4C46-B904-DA69DB47F30F}">
    <sortState xmlns:xlrd2="http://schemas.microsoft.com/office/spreadsheetml/2017/richdata2" ref="B12:I50">
      <sortCondition descending="1" ref="I11:I50"/>
    </sortState>
  </autoFilter>
  <sortState xmlns:xlrd2="http://schemas.microsoft.com/office/spreadsheetml/2017/richdata2" ref="B12:I39">
    <sortCondition descending="1" ref="I12:I39"/>
  </sortState>
  <phoneticPr fontId="18" type="noConversion"/>
  <pageMargins left="0.7" right="0.7" top="0.75" bottom="0.75" header="0.3" footer="0.3"/>
  <pageSetup paperSize="9" scale="26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E0738-A546-49B8-BCD7-E0B9F9D50796}">
  <dimension ref="A1:T73"/>
  <sheetViews>
    <sheetView topLeftCell="A2" workbookViewId="0">
      <selection activeCell="E4" sqref="E4"/>
    </sheetView>
  </sheetViews>
  <sheetFormatPr defaultColWidth="8.77734375" defaultRowHeight="14.4" x14ac:dyDescent="0.3"/>
  <cols>
    <col min="1" max="1" width="11.33203125" customWidth="1"/>
    <col min="2" max="2" width="22.77734375" customWidth="1"/>
    <col min="3" max="3" width="35.44140625" customWidth="1"/>
    <col min="4" max="4" width="10.77734375" customWidth="1"/>
    <col min="5" max="5" width="10.44140625" customWidth="1"/>
    <col min="6" max="6" width="10.6640625" bestFit="1" customWidth="1"/>
    <col min="7" max="7" width="8.44140625" bestFit="1" customWidth="1"/>
    <col min="8" max="8" width="10.6640625" bestFit="1" customWidth="1"/>
    <col min="9" max="9" width="17.44140625" bestFit="1" customWidth="1"/>
    <col min="13" max="13" width="22" bestFit="1" customWidth="1"/>
    <col min="14" max="14" width="26" bestFit="1" customWidth="1"/>
    <col min="15" max="15" width="9.44140625" customWidth="1"/>
    <col min="16" max="16" width="12" bestFit="1" customWidth="1"/>
  </cols>
  <sheetData>
    <row r="1" spans="1:20" x14ac:dyDescent="0.3">
      <c r="L1" t="s">
        <v>94</v>
      </c>
    </row>
    <row r="3" spans="1:20" x14ac:dyDescent="0.3">
      <c r="L3" s="26" t="s">
        <v>102</v>
      </c>
      <c r="M3" s="26" t="s">
        <v>26</v>
      </c>
      <c r="N3" s="26" t="s">
        <v>27</v>
      </c>
      <c r="O3" s="26" t="s">
        <v>103</v>
      </c>
      <c r="P3" s="26" t="s">
        <v>28</v>
      </c>
      <c r="Q3" s="26" t="s">
        <v>29</v>
      </c>
      <c r="R3" s="26" t="s">
        <v>30</v>
      </c>
      <c r="S3" s="26" t="s">
        <v>104</v>
      </c>
      <c r="T3" s="26" t="s">
        <v>70</v>
      </c>
    </row>
    <row r="4" spans="1:20" ht="21" x14ac:dyDescent="0.4">
      <c r="B4" s="9" t="s">
        <v>248</v>
      </c>
      <c r="C4" s="8"/>
      <c r="L4" s="25" t="s">
        <v>35</v>
      </c>
      <c r="M4" s="25" t="s">
        <v>105</v>
      </c>
      <c r="N4" s="25" t="s">
        <v>23</v>
      </c>
      <c r="O4" s="25" t="s">
        <v>106</v>
      </c>
      <c r="P4" s="25" t="s">
        <v>107</v>
      </c>
      <c r="Q4" s="25" t="s">
        <v>108</v>
      </c>
      <c r="R4" s="25" t="s">
        <v>109</v>
      </c>
      <c r="S4" s="25"/>
      <c r="T4" s="4">
        <v>15</v>
      </c>
    </row>
    <row r="5" spans="1:20" ht="21" x14ac:dyDescent="0.4">
      <c r="B5" s="9" t="s">
        <v>19</v>
      </c>
      <c r="C5" s="9"/>
      <c r="L5" s="25" t="s">
        <v>38</v>
      </c>
      <c r="M5" s="25" t="s">
        <v>31</v>
      </c>
      <c r="N5" s="25" t="s">
        <v>23</v>
      </c>
      <c r="O5" s="25" t="s">
        <v>106</v>
      </c>
      <c r="P5" s="25" t="s">
        <v>44</v>
      </c>
      <c r="Q5" s="25" t="s">
        <v>73</v>
      </c>
      <c r="R5" s="25" t="s">
        <v>65</v>
      </c>
      <c r="S5" s="25"/>
      <c r="T5" s="4">
        <v>14</v>
      </c>
    </row>
    <row r="6" spans="1:20" ht="15.6" x14ac:dyDescent="0.3">
      <c r="A6" s="15" t="s">
        <v>82</v>
      </c>
      <c r="B6" s="15" t="s">
        <v>26</v>
      </c>
      <c r="C6" s="15" t="s">
        <v>81</v>
      </c>
      <c r="D6" s="13" t="s">
        <v>5</v>
      </c>
      <c r="E6" s="13" t="s">
        <v>6</v>
      </c>
      <c r="F6" s="13" t="s">
        <v>4</v>
      </c>
      <c r="G6" s="13" t="s">
        <v>101</v>
      </c>
      <c r="H6" s="13" t="s">
        <v>7</v>
      </c>
      <c r="I6" s="13" t="s">
        <v>85</v>
      </c>
      <c r="L6" s="25" t="s">
        <v>40</v>
      </c>
      <c r="M6" s="25" t="s">
        <v>34</v>
      </c>
      <c r="N6" s="25" t="s">
        <v>23</v>
      </c>
      <c r="O6" s="25" t="s">
        <v>106</v>
      </c>
      <c r="P6" s="25" t="s">
        <v>51</v>
      </c>
      <c r="Q6" s="25" t="s">
        <v>66</v>
      </c>
      <c r="R6" s="25" t="s">
        <v>56</v>
      </c>
      <c r="S6" s="25"/>
      <c r="T6" s="4">
        <v>13</v>
      </c>
    </row>
    <row r="7" spans="1:20" ht="15.6" x14ac:dyDescent="0.3">
      <c r="A7" s="13">
        <v>1</v>
      </c>
      <c r="B7" s="24" t="s">
        <v>31</v>
      </c>
      <c r="C7" s="24" t="s">
        <v>23</v>
      </c>
      <c r="D7" s="16">
        <v>14</v>
      </c>
      <c r="E7" s="13">
        <v>10</v>
      </c>
      <c r="F7" s="13">
        <v>15</v>
      </c>
      <c r="G7" s="13">
        <v>0</v>
      </c>
      <c r="H7" s="13">
        <v>0</v>
      </c>
      <c r="I7" s="13">
        <f t="shared" ref="I7:I38" si="0">SUM(LARGE(D7:H7,1)+LARGE(D7:H7,2)+LARGE(D7:H7,3))</f>
        <v>39</v>
      </c>
      <c r="L7" s="25" t="s">
        <v>41</v>
      </c>
      <c r="M7" s="25" t="s">
        <v>110</v>
      </c>
      <c r="N7" s="25" t="s">
        <v>33</v>
      </c>
      <c r="O7" s="25" t="s">
        <v>106</v>
      </c>
      <c r="P7" s="25" t="s">
        <v>51</v>
      </c>
      <c r="Q7" s="25" t="s">
        <v>55</v>
      </c>
      <c r="R7" s="25" t="s">
        <v>67</v>
      </c>
      <c r="S7" s="25" t="s">
        <v>28</v>
      </c>
      <c r="T7" s="4">
        <v>12</v>
      </c>
    </row>
    <row r="8" spans="1:20" ht="15.6" x14ac:dyDescent="0.3">
      <c r="A8" s="13">
        <f>1+A7</f>
        <v>2</v>
      </c>
      <c r="B8" s="44" t="s">
        <v>166</v>
      </c>
      <c r="C8" s="44" t="s">
        <v>23</v>
      </c>
      <c r="D8" s="13">
        <v>0</v>
      </c>
      <c r="E8" s="13">
        <v>15</v>
      </c>
      <c r="F8" s="13">
        <v>0</v>
      </c>
      <c r="G8" s="13">
        <v>15</v>
      </c>
      <c r="H8" s="13">
        <v>0</v>
      </c>
      <c r="I8" s="13">
        <f t="shared" si="0"/>
        <v>30</v>
      </c>
      <c r="L8" s="25" t="s">
        <v>43</v>
      </c>
      <c r="M8" s="25" t="s">
        <v>111</v>
      </c>
      <c r="N8" s="25" t="s">
        <v>112</v>
      </c>
      <c r="O8" s="25" t="s">
        <v>106</v>
      </c>
      <c r="P8" s="25" t="s">
        <v>113</v>
      </c>
      <c r="Q8" s="25" t="s">
        <v>55</v>
      </c>
      <c r="R8" s="25" t="s">
        <v>67</v>
      </c>
      <c r="S8" s="25"/>
      <c r="T8" s="4">
        <v>11</v>
      </c>
    </row>
    <row r="9" spans="1:20" ht="15.6" x14ac:dyDescent="0.3">
      <c r="A9" s="13">
        <f t="shared" ref="A9:A55" si="1">1+A8</f>
        <v>3</v>
      </c>
      <c r="B9" s="24" t="s">
        <v>75</v>
      </c>
      <c r="C9" s="24" t="s">
        <v>23</v>
      </c>
      <c r="D9" s="16">
        <v>9</v>
      </c>
      <c r="E9" s="13">
        <v>2</v>
      </c>
      <c r="F9" s="13">
        <v>0</v>
      </c>
      <c r="G9" s="13">
        <v>12</v>
      </c>
      <c r="H9" s="13">
        <v>0</v>
      </c>
      <c r="I9" s="13">
        <f t="shared" si="0"/>
        <v>23</v>
      </c>
      <c r="L9" s="25" t="s">
        <v>44</v>
      </c>
      <c r="M9" s="25" t="s">
        <v>59</v>
      </c>
      <c r="N9" s="25" t="s">
        <v>23</v>
      </c>
      <c r="O9" s="25" t="s">
        <v>106</v>
      </c>
      <c r="P9" s="25" t="s">
        <v>48</v>
      </c>
      <c r="Q9" s="25" t="s">
        <v>68</v>
      </c>
      <c r="R9" s="25" t="s">
        <v>37</v>
      </c>
      <c r="S9" s="25" t="s">
        <v>28</v>
      </c>
      <c r="T9" s="4">
        <v>10</v>
      </c>
    </row>
    <row r="10" spans="1:20" ht="15.6" x14ac:dyDescent="0.3">
      <c r="A10" s="13">
        <f t="shared" si="1"/>
        <v>4</v>
      </c>
      <c r="B10" s="24" t="s">
        <v>34</v>
      </c>
      <c r="C10" s="24" t="s">
        <v>23</v>
      </c>
      <c r="D10" s="16">
        <v>13</v>
      </c>
      <c r="E10" s="13">
        <v>3</v>
      </c>
      <c r="F10" s="13">
        <v>5</v>
      </c>
      <c r="G10" s="13">
        <v>0</v>
      </c>
      <c r="H10" s="13">
        <v>0</v>
      </c>
      <c r="I10" s="13">
        <f t="shared" si="0"/>
        <v>21</v>
      </c>
      <c r="L10" s="25" t="s">
        <v>45</v>
      </c>
      <c r="M10" s="25" t="s">
        <v>75</v>
      </c>
      <c r="N10" s="25" t="s">
        <v>23</v>
      </c>
      <c r="O10" s="25" t="s">
        <v>106</v>
      </c>
      <c r="P10" s="25" t="s">
        <v>51</v>
      </c>
      <c r="Q10" s="25" t="s">
        <v>68</v>
      </c>
      <c r="R10" s="25" t="s">
        <v>37</v>
      </c>
      <c r="S10" s="25" t="s">
        <v>28</v>
      </c>
      <c r="T10" s="4">
        <v>9</v>
      </c>
    </row>
    <row r="11" spans="1:20" ht="15.6" x14ac:dyDescent="0.3">
      <c r="A11" s="13">
        <f t="shared" si="1"/>
        <v>5</v>
      </c>
      <c r="B11" s="24" t="s">
        <v>87</v>
      </c>
      <c r="C11" s="24" t="s">
        <v>23</v>
      </c>
      <c r="D11" s="16">
        <v>7</v>
      </c>
      <c r="E11" s="13">
        <v>0</v>
      </c>
      <c r="F11" s="13">
        <v>14</v>
      </c>
      <c r="G11" s="13">
        <v>0</v>
      </c>
      <c r="H11" s="13">
        <v>0</v>
      </c>
      <c r="I11" s="13">
        <f t="shared" si="0"/>
        <v>21</v>
      </c>
      <c r="L11" s="25" t="s">
        <v>47</v>
      </c>
      <c r="M11" s="25" t="s">
        <v>114</v>
      </c>
      <c r="N11" s="25" t="s">
        <v>33</v>
      </c>
      <c r="O11" s="25" t="s">
        <v>106</v>
      </c>
      <c r="P11" s="25" t="s">
        <v>115</v>
      </c>
      <c r="Q11" s="25" t="s">
        <v>68</v>
      </c>
      <c r="R11" s="25" t="s">
        <v>37</v>
      </c>
      <c r="S11" s="25"/>
      <c r="T11" s="4">
        <v>8</v>
      </c>
    </row>
    <row r="12" spans="1:20" ht="15.6" x14ac:dyDescent="0.3">
      <c r="A12" s="13">
        <f t="shared" si="1"/>
        <v>6</v>
      </c>
      <c r="B12" s="48" t="s">
        <v>60</v>
      </c>
      <c r="C12" s="48" t="s">
        <v>25</v>
      </c>
      <c r="D12" s="13">
        <v>0</v>
      </c>
      <c r="E12" s="13">
        <v>0</v>
      </c>
      <c r="F12" s="13">
        <v>9</v>
      </c>
      <c r="G12" s="13">
        <v>11</v>
      </c>
      <c r="H12" s="13">
        <v>0</v>
      </c>
      <c r="I12" s="13">
        <f t="shared" si="0"/>
        <v>20</v>
      </c>
      <c r="L12" s="25" t="s">
        <v>48</v>
      </c>
      <c r="M12" s="25" t="s">
        <v>87</v>
      </c>
      <c r="N12" s="25" t="s">
        <v>23</v>
      </c>
      <c r="O12" s="25" t="s">
        <v>106</v>
      </c>
      <c r="P12" s="25" t="s">
        <v>50</v>
      </c>
      <c r="Q12" s="25" t="s">
        <v>36</v>
      </c>
      <c r="R12" s="25" t="s">
        <v>116</v>
      </c>
      <c r="S12" s="25" t="s">
        <v>28</v>
      </c>
      <c r="T12" s="4">
        <v>7</v>
      </c>
    </row>
    <row r="13" spans="1:20" ht="15.6" x14ac:dyDescent="0.3">
      <c r="A13" s="13">
        <f t="shared" si="1"/>
        <v>7</v>
      </c>
      <c r="B13" s="44" t="s">
        <v>114</v>
      </c>
      <c r="C13" s="44" t="s">
        <v>33</v>
      </c>
      <c r="D13" s="13">
        <v>8</v>
      </c>
      <c r="E13" s="13">
        <v>11</v>
      </c>
      <c r="F13" s="13">
        <v>0</v>
      </c>
      <c r="G13" s="13">
        <v>0</v>
      </c>
      <c r="H13" s="13">
        <v>0</v>
      </c>
      <c r="I13" s="13">
        <f t="shared" si="0"/>
        <v>19</v>
      </c>
      <c r="L13" s="25" t="s">
        <v>49</v>
      </c>
      <c r="M13" s="25" t="s">
        <v>117</v>
      </c>
      <c r="N13" s="25" t="s">
        <v>25</v>
      </c>
      <c r="O13" s="25" t="s">
        <v>106</v>
      </c>
      <c r="P13" s="25" t="s">
        <v>54</v>
      </c>
      <c r="Q13" s="25" t="s">
        <v>36</v>
      </c>
      <c r="R13" s="25" t="s">
        <v>116</v>
      </c>
      <c r="S13" s="25" t="s">
        <v>28</v>
      </c>
      <c r="T13" s="4">
        <v>6</v>
      </c>
    </row>
    <row r="14" spans="1:20" ht="15.6" x14ac:dyDescent="0.3">
      <c r="A14" s="13">
        <f t="shared" si="1"/>
        <v>8</v>
      </c>
      <c r="B14" s="24" t="s">
        <v>117</v>
      </c>
      <c r="C14" s="24" t="s">
        <v>25</v>
      </c>
      <c r="D14" s="16">
        <v>6</v>
      </c>
      <c r="E14" s="13">
        <v>0</v>
      </c>
      <c r="F14" s="13">
        <v>13</v>
      </c>
      <c r="G14" s="13">
        <v>0</v>
      </c>
      <c r="H14" s="13">
        <v>0</v>
      </c>
      <c r="I14" s="13">
        <f t="shared" si="0"/>
        <v>19</v>
      </c>
      <c r="L14" s="25" t="s">
        <v>50</v>
      </c>
      <c r="M14" s="25" t="s">
        <v>118</v>
      </c>
      <c r="N14" s="25" t="s">
        <v>23</v>
      </c>
      <c r="O14" s="25" t="s">
        <v>106</v>
      </c>
      <c r="P14" s="25" t="s">
        <v>119</v>
      </c>
      <c r="Q14" s="25" t="s">
        <v>36</v>
      </c>
      <c r="R14" s="25" t="s">
        <v>116</v>
      </c>
      <c r="S14" s="25"/>
      <c r="T14" s="4">
        <v>5</v>
      </c>
    </row>
    <row r="15" spans="1:20" ht="15.6" x14ac:dyDescent="0.3">
      <c r="A15" s="13">
        <f t="shared" si="1"/>
        <v>9</v>
      </c>
      <c r="B15" s="48" t="s">
        <v>293</v>
      </c>
      <c r="C15" s="48" t="s">
        <v>24</v>
      </c>
      <c r="D15" s="13">
        <v>0</v>
      </c>
      <c r="E15" s="13">
        <v>0</v>
      </c>
      <c r="F15" s="13">
        <v>12</v>
      </c>
      <c r="G15" s="13">
        <v>5</v>
      </c>
      <c r="H15" s="13">
        <v>0</v>
      </c>
      <c r="I15" s="13">
        <f t="shared" si="0"/>
        <v>17</v>
      </c>
      <c r="L15" s="25" t="s">
        <v>51</v>
      </c>
      <c r="M15" s="25" t="s">
        <v>120</v>
      </c>
      <c r="N15" s="25" t="s">
        <v>24</v>
      </c>
      <c r="O15" s="25" t="s">
        <v>106</v>
      </c>
      <c r="P15" s="25" t="s">
        <v>119</v>
      </c>
      <c r="Q15" s="25" t="s">
        <v>58</v>
      </c>
      <c r="R15" s="25" t="s">
        <v>121</v>
      </c>
      <c r="S15" s="25" t="s">
        <v>122</v>
      </c>
      <c r="T15" s="4">
        <v>4</v>
      </c>
    </row>
    <row r="16" spans="1:20" ht="15.6" x14ac:dyDescent="0.3">
      <c r="A16" s="13">
        <f t="shared" si="1"/>
        <v>10</v>
      </c>
      <c r="B16" s="24" t="s">
        <v>105</v>
      </c>
      <c r="C16" s="24" t="s">
        <v>23</v>
      </c>
      <c r="D16" s="16">
        <v>15</v>
      </c>
      <c r="E16" s="13">
        <v>0</v>
      </c>
      <c r="F16" s="13">
        <v>0</v>
      </c>
      <c r="G16" s="13">
        <v>0</v>
      </c>
      <c r="H16" s="13">
        <v>0</v>
      </c>
      <c r="I16" s="13">
        <f t="shared" si="0"/>
        <v>15</v>
      </c>
      <c r="L16" s="25" t="s">
        <v>52</v>
      </c>
      <c r="M16" s="25" t="s">
        <v>123</v>
      </c>
      <c r="N16" s="25" t="s">
        <v>92</v>
      </c>
      <c r="O16" s="25" t="s">
        <v>106</v>
      </c>
      <c r="P16" s="25" t="s">
        <v>119</v>
      </c>
      <c r="Q16" s="25" t="s">
        <v>58</v>
      </c>
      <c r="R16" s="25" t="s">
        <v>121</v>
      </c>
      <c r="S16" s="25" t="s">
        <v>28</v>
      </c>
      <c r="T16" s="4">
        <v>3</v>
      </c>
    </row>
    <row r="17" spans="1:20" ht="15.6" x14ac:dyDescent="0.3">
      <c r="A17" s="13">
        <f t="shared" si="1"/>
        <v>11</v>
      </c>
      <c r="B17" s="44" t="s">
        <v>69</v>
      </c>
      <c r="C17" s="44" t="s">
        <v>24</v>
      </c>
      <c r="D17" s="13">
        <v>0</v>
      </c>
      <c r="E17" s="13">
        <v>14</v>
      </c>
      <c r="F17" s="13">
        <v>1</v>
      </c>
      <c r="G17" s="13">
        <v>0</v>
      </c>
      <c r="H17" s="13">
        <v>0</v>
      </c>
      <c r="I17" s="13">
        <f t="shared" si="0"/>
        <v>15</v>
      </c>
      <c r="L17" s="25" t="s">
        <v>53</v>
      </c>
      <c r="M17" s="25" t="s">
        <v>74</v>
      </c>
      <c r="N17" s="25" t="s">
        <v>25</v>
      </c>
      <c r="O17" s="25" t="s">
        <v>106</v>
      </c>
      <c r="P17" s="25" t="s">
        <v>124</v>
      </c>
      <c r="Q17" s="25" t="s">
        <v>58</v>
      </c>
      <c r="R17" s="25" t="s">
        <v>121</v>
      </c>
      <c r="S17" s="25" t="s">
        <v>28</v>
      </c>
      <c r="T17" s="4">
        <v>2</v>
      </c>
    </row>
    <row r="18" spans="1:20" ht="15.6" x14ac:dyDescent="0.3">
      <c r="A18" s="13">
        <f t="shared" si="1"/>
        <v>12</v>
      </c>
      <c r="B18" s="44" t="s">
        <v>161</v>
      </c>
      <c r="C18" s="44" t="s">
        <v>24</v>
      </c>
      <c r="D18" s="13">
        <v>0</v>
      </c>
      <c r="E18" s="13">
        <v>4</v>
      </c>
      <c r="F18" s="13">
        <v>11</v>
      </c>
      <c r="G18" s="13">
        <v>0</v>
      </c>
      <c r="H18" s="13">
        <v>0</v>
      </c>
      <c r="I18" s="13">
        <f t="shared" si="0"/>
        <v>15</v>
      </c>
      <c r="L18" s="25" t="s">
        <v>54</v>
      </c>
      <c r="M18" s="25" t="s">
        <v>125</v>
      </c>
      <c r="N18" s="25" t="s">
        <v>92</v>
      </c>
      <c r="O18" s="25" t="s">
        <v>106</v>
      </c>
      <c r="P18" s="25" t="s">
        <v>126</v>
      </c>
      <c r="Q18" s="25" t="s">
        <v>58</v>
      </c>
      <c r="R18" s="25" t="s">
        <v>121</v>
      </c>
      <c r="S18" s="25"/>
      <c r="T18" s="4">
        <v>1</v>
      </c>
    </row>
    <row r="19" spans="1:20" ht="15.6" x14ac:dyDescent="0.3">
      <c r="A19" s="13">
        <f t="shared" si="1"/>
        <v>13</v>
      </c>
      <c r="B19" s="44" t="s">
        <v>368</v>
      </c>
      <c r="C19" s="44" t="s">
        <v>92</v>
      </c>
      <c r="D19" s="13">
        <v>0</v>
      </c>
      <c r="E19" s="13">
        <v>0</v>
      </c>
      <c r="F19" s="13">
        <v>0</v>
      </c>
      <c r="G19" s="13">
        <v>14</v>
      </c>
      <c r="H19" s="13">
        <v>0</v>
      </c>
      <c r="I19" s="13">
        <f t="shared" si="0"/>
        <v>14</v>
      </c>
    </row>
    <row r="20" spans="1:20" ht="15.6" x14ac:dyDescent="0.3">
      <c r="A20" s="13">
        <f t="shared" si="1"/>
        <v>14</v>
      </c>
      <c r="B20" s="44" t="s">
        <v>261</v>
      </c>
      <c r="C20" s="44" t="s">
        <v>92</v>
      </c>
      <c r="D20" s="13">
        <v>0</v>
      </c>
      <c r="E20" s="13">
        <v>13</v>
      </c>
      <c r="F20" s="13">
        <v>0</v>
      </c>
      <c r="G20" s="13">
        <v>0</v>
      </c>
      <c r="H20" s="13">
        <v>0</v>
      </c>
      <c r="I20" s="13">
        <f t="shared" si="0"/>
        <v>13</v>
      </c>
      <c r="L20" s="25" t="s">
        <v>264</v>
      </c>
    </row>
    <row r="21" spans="1:20" ht="15.6" x14ac:dyDescent="0.3">
      <c r="A21" s="13">
        <f t="shared" si="1"/>
        <v>15</v>
      </c>
      <c r="B21" s="44" t="s">
        <v>369</v>
      </c>
      <c r="C21" s="44" t="s">
        <v>92</v>
      </c>
      <c r="D21" s="13">
        <v>0</v>
      </c>
      <c r="E21" s="13">
        <v>0</v>
      </c>
      <c r="F21" s="13">
        <v>0</v>
      </c>
      <c r="G21" s="13">
        <v>13</v>
      </c>
      <c r="H21" s="13">
        <v>0</v>
      </c>
      <c r="I21" s="13">
        <f t="shared" si="0"/>
        <v>13</v>
      </c>
    </row>
    <row r="22" spans="1:20" ht="15.6" x14ac:dyDescent="0.3">
      <c r="A22" s="13">
        <f t="shared" si="1"/>
        <v>16</v>
      </c>
      <c r="B22" s="24" t="s">
        <v>110</v>
      </c>
      <c r="C22" s="24" t="s">
        <v>33</v>
      </c>
      <c r="D22" s="16">
        <v>12</v>
      </c>
      <c r="E22" s="13">
        <v>0</v>
      </c>
      <c r="F22" s="13">
        <v>0</v>
      </c>
      <c r="G22" s="13">
        <v>0</v>
      </c>
      <c r="H22" s="13">
        <v>0</v>
      </c>
      <c r="I22" s="13">
        <f t="shared" si="0"/>
        <v>12</v>
      </c>
      <c r="L22" s="43" t="s">
        <v>102</v>
      </c>
      <c r="M22" s="43" t="s">
        <v>26</v>
      </c>
      <c r="N22" s="43" t="s">
        <v>27</v>
      </c>
      <c r="O22" s="43" t="s">
        <v>103</v>
      </c>
      <c r="P22" s="43" t="s">
        <v>28</v>
      </c>
      <c r="Q22" s="43" t="s">
        <v>29</v>
      </c>
      <c r="R22" s="43" t="s">
        <v>30</v>
      </c>
      <c r="S22" s="43" t="s">
        <v>104</v>
      </c>
      <c r="T22" s="26" t="s">
        <v>70</v>
      </c>
    </row>
    <row r="23" spans="1:20" ht="15.6" x14ac:dyDescent="0.3">
      <c r="A23" s="13">
        <f t="shared" si="1"/>
        <v>17</v>
      </c>
      <c r="B23" s="44" t="s">
        <v>164</v>
      </c>
      <c r="C23" s="44" t="s">
        <v>92</v>
      </c>
      <c r="D23" s="13">
        <v>0</v>
      </c>
      <c r="E23" s="13">
        <v>12</v>
      </c>
      <c r="F23" s="13">
        <v>0</v>
      </c>
      <c r="G23" s="13">
        <v>0</v>
      </c>
      <c r="H23" s="13">
        <v>0</v>
      </c>
      <c r="I23" s="13">
        <f t="shared" si="0"/>
        <v>12</v>
      </c>
      <c r="L23" t="s">
        <v>35</v>
      </c>
      <c r="M23" t="s">
        <v>166</v>
      </c>
      <c r="N23" t="s">
        <v>23</v>
      </c>
      <c r="O23" t="s">
        <v>106</v>
      </c>
      <c r="P23" t="s">
        <v>47</v>
      </c>
      <c r="Q23" t="s">
        <v>55</v>
      </c>
      <c r="R23" t="s">
        <v>37</v>
      </c>
      <c r="S23" t="s">
        <v>28</v>
      </c>
      <c r="T23" s="4">
        <v>15</v>
      </c>
    </row>
    <row r="24" spans="1:20" ht="15.6" x14ac:dyDescent="0.3">
      <c r="A24" s="13">
        <f t="shared" si="1"/>
        <v>18</v>
      </c>
      <c r="B24" s="24" t="s">
        <v>111</v>
      </c>
      <c r="C24" s="24" t="s">
        <v>112</v>
      </c>
      <c r="D24" s="16">
        <v>11</v>
      </c>
      <c r="E24" s="13">
        <v>0</v>
      </c>
      <c r="F24" s="13">
        <v>0</v>
      </c>
      <c r="G24" s="13">
        <v>0</v>
      </c>
      <c r="H24" s="13">
        <v>0</v>
      </c>
      <c r="I24" s="13">
        <f t="shared" si="0"/>
        <v>11</v>
      </c>
      <c r="L24" t="s">
        <v>38</v>
      </c>
      <c r="M24" t="s">
        <v>69</v>
      </c>
      <c r="N24" t="s">
        <v>24</v>
      </c>
      <c r="O24" t="s">
        <v>106</v>
      </c>
      <c r="P24" t="s">
        <v>115</v>
      </c>
      <c r="Q24" t="s">
        <v>55</v>
      </c>
      <c r="R24" t="s">
        <v>37</v>
      </c>
      <c r="T24" s="4">
        <v>14</v>
      </c>
    </row>
    <row r="25" spans="1:20" ht="15.6" x14ac:dyDescent="0.3">
      <c r="A25" s="13">
        <f t="shared" si="1"/>
        <v>19</v>
      </c>
      <c r="B25" s="24" t="s">
        <v>59</v>
      </c>
      <c r="C25" s="24" t="s">
        <v>23</v>
      </c>
      <c r="D25" s="16">
        <v>10</v>
      </c>
      <c r="E25" s="13">
        <v>0</v>
      </c>
      <c r="F25" s="13">
        <v>0</v>
      </c>
      <c r="G25" s="13">
        <v>0</v>
      </c>
      <c r="H25" s="13">
        <v>0</v>
      </c>
      <c r="I25" s="13">
        <f t="shared" si="0"/>
        <v>10</v>
      </c>
      <c r="L25" t="s">
        <v>40</v>
      </c>
      <c r="M25" t="s">
        <v>261</v>
      </c>
      <c r="N25" t="s">
        <v>92</v>
      </c>
      <c r="O25" t="s">
        <v>106</v>
      </c>
      <c r="P25" t="s">
        <v>53</v>
      </c>
      <c r="Q25" t="s">
        <v>68</v>
      </c>
      <c r="R25" t="s">
        <v>116</v>
      </c>
      <c r="S25" t="s">
        <v>28</v>
      </c>
      <c r="T25" s="4">
        <v>13</v>
      </c>
    </row>
    <row r="26" spans="1:20" ht="15.6" x14ac:dyDescent="0.3">
      <c r="A26" s="13">
        <f t="shared" si="1"/>
        <v>20</v>
      </c>
      <c r="B26" s="48" t="s">
        <v>294</v>
      </c>
      <c r="C26" s="48" t="s">
        <v>24</v>
      </c>
      <c r="D26" s="13">
        <v>0</v>
      </c>
      <c r="E26" s="13">
        <v>0</v>
      </c>
      <c r="F26" s="13">
        <v>10</v>
      </c>
      <c r="G26" s="13">
        <v>0</v>
      </c>
      <c r="H26" s="13">
        <v>0</v>
      </c>
      <c r="I26" s="13">
        <f t="shared" si="0"/>
        <v>10</v>
      </c>
      <c r="L26" t="s">
        <v>41</v>
      </c>
      <c r="M26" t="s">
        <v>164</v>
      </c>
      <c r="N26" t="s">
        <v>92</v>
      </c>
      <c r="O26" t="s">
        <v>106</v>
      </c>
      <c r="P26" t="s">
        <v>124</v>
      </c>
      <c r="Q26" t="s">
        <v>68</v>
      </c>
      <c r="R26" t="s">
        <v>116</v>
      </c>
      <c r="T26" s="4">
        <v>12</v>
      </c>
    </row>
    <row r="27" spans="1:20" ht="15.6" x14ac:dyDescent="0.3">
      <c r="A27" s="13">
        <f t="shared" si="1"/>
        <v>21</v>
      </c>
      <c r="B27" s="44" t="s">
        <v>379</v>
      </c>
      <c r="C27" s="44" t="s">
        <v>25</v>
      </c>
      <c r="D27" s="13">
        <v>0</v>
      </c>
      <c r="E27" s="13">
        <v>0</v>
      </c>
      <c r="F27" s="13">
        <v>0</v>
      </c>
      <c r="G27" s="13">
        <v>10</v>
      </c>
      <c r="H27" s="13">
        <v>0</v>
      </c>
      <c r="I27" s="13">
        <f t="shared" si="0"/>
        <v>10</v>
      </c>
      <c r="L27" t="s">
        <v>43</v>
      </c>
      <c r="M27" t="s">
        <v>114</v>
      </c>
      <c r="N27" t="s">
        <v>33</v>
      </c>
      <c r="O27" t="s">
        <v>106</v>
      </c>
      <c r="P27" t="s">
        <v>160</v>
      </c>
      <c r="Q27" t="s">
        <v>58</v>
      </c>
      <c r="R27" t="s">
        <v>146</v>
      </c>
      <c r="T27" s="4">
        <v>11</v>
      </c>
    </row>
    <row r="28" spans="1:20" ht="15.6" x14ac:dyDescent="0.3">
      <c r="A28" s="13">
        <f t="shared" si="1"/>
        <v>22</v>
      </c>
      <c r="B28" s="24" t="s">
        <v>74</v>
      </c>
      <c r="C28" s="24" t="s">
        <v>25</v>
      </c>
      <c r="D28" s="16">
        <v>2</v>
      </c>
      <c r="E28" s="13">
        <v>7</v>
      </c>
      <c r="F28" s="13">
        <v>0</v>
      </c>
      <c r="G28" s="13">
        <v>0</v>
      </c>
      <c r="H28" s="13">
        <v>0</v>
      </c>
      <c r="I28" s="13">
        <f t="shared" si="0"/>
        <v>9</v>
      </c>
      <c r="L28" t="s">
        <v>44</v>
      </c>
      <c r="M28" t="s">
        <v>31</v>
      </c>
      <c r="N28" t="s">
        <v>23</v>
      </c>
      <c r="O28" t="s">
        <v>106</v>
      </c>
      <c r="P28" t="s">
        <v>41</v>
      </c>
      <c r="Q28" t="s">
        <v>39</v>
      </c>
      <c r="R28" t="s">
        <v>150</v>
      </c>
      <c r="S28" t="s">
        <v>28</v>
      </c>
      <c r="T28" s="4">
        <v>10</v>
      </c>
    </row>
    <row r="29" spans="1:20" ht="15.6" x14ac:dyDescent="0.3">
      <c r="A29" s="13">
        <f t="shared" si="1"/>
        <v>23</v>
      </c>
      <c r="B29" s="44" t="s">
        <v>262</v>
      </c>
      <c r="C29" s="44" t="s">
        <v>24</v>
      </c>
      <c r="D29" s="13">
        <v>0</v>
      </c>
      <c r="E29" s="13">
        <v>9</v>
      </c>
      <c r="F29" s="13">
        <v>0</v>
      </c>
      <c r="G29" s="13">
        <v>0</v>
      </c>
      <c r="H29" s="13">
        <v>0</v>
      </c>
      <c r="I29" s="13">
        <f t="shared" si="0"/>
        <v>9</v>
      </c>
      <c r="L29" t="s">
        <v>45</v>
      </c>
      <c r="M29" t="s">
        <v>262</v>
      </c>
      <c r="N29" t="s">
        <v>24</v>
      </c>
      <c r="O29" t="s">
        <v>106</v>
      </c>
      <c r="P29" t="s">
        <v>119</v>
      </c>
      <c r="Q29" t="s">
        <v>39</v>
      </c>
      <c r="R29" t="s">
        <v>150</v>
      </c>
      <c r="S29" t="s">
        <v>28</v>
      </c>
      <c r="T29" s="4">
        <v>9</v>
      </c>
    </row>
    <row r="30" spans="1:20" ht="15.6" x14ac:dyDescent="0.3">
      <c r="A30" s="13">
        <f t="shared" si="1"/>
        <v>24</v>
      </c>
      <c r="B30" s="44" t="s">
        <v>263</v>
      </c>
      <c r="C30" s="44" t="s">
        <v>24</v>
      </c>
      <c r="D30" s="13">
        <v>0</v>
      </c>
      <c r="E30" s="13">
        <v>1</v>
      </c>
      <c r="F30" s="13">
        <v>0</v>
      </c>
      <c r="G30" s="13">
        <v>8</v>
      </c>
      <c r="H30" s="13">
        <v>0</v>
      </c>
      <c r="I30" s="13">
        <f t="shared" si="0"/>
        <v>9</v>
      </c>
      <c r="L30" t="s">
        <v>47</v>
      </c>
      <c r="M30" t="s">
        <v>165</v>
      </c>
      <c r="N30" t="s">
        <v>23</v>
      </c>
      <c r="O30" t="s">
        <v>106</v>
      </c>
      <c r="P30" t="s">
        <v>156</v>
      </c>
      <c r="Q30" t="s">
        <v>39</v>
      </c>
      <c r="R30" t="s">
        <v>150</v>
      </c>
      <c r="S30" t="s">
        <v>122</v>
      </c>
      <c r="T30" s="4">
        <v>8</v>
      </c>
    </row>
    <row r="31" spans="1:20" ht="15.6" x14ac:dyDescent="0.3">
      <c r="A31" s="13">
        <f t="shared" si="1"/>
        <v>25</v>
      </c>
      <c r="B31" s="44" t="s">
        <v>360</v>
      </c>
      <c r="C31" s="44" t="s">
        <v>23</v>
      </c>
      <c r="D31" s="13">
        <v>0</v>
      </c>
      <c r="E31" s="13">
        <v>0</v>
      </c>
      <c r="F31" s="13">
        <v>0</v>
      </c>
      <c r="G31" s="13">
        <v>9</v>
      </c>
      <c r="H31" s="13">
        <v>0</v>
      </c>
      <c r="I31" s="13">
        <f t="shared" si="0"/>
        <v>9</v>
      </c>
      <c r="L31" t="s">
        <v>48</v>
      </c>
      <c r="M31" t="s">
        <v>74</v>
      </c>
      <c r="N31" t="s">
        <v>25</v>
      </c>
      <c r="O31" t="s">
        <v>106</v>
      </c>
      <c r="P31" t="s">
        <v>156</v>
      </c>
      <c r="Q31" t="s">
        <v>39</v>
      </c>
      <c r="R31" t="s">
        <v>150</v>
      </c>
      <c r="S31" t="s">
        <v>28</v>
      </c>
      <c r="T31" s="4">
        <v>7</v>
      </c>
    </row>
    <row r="32" spans="1:20" ht="15.6" x14ac:dyDescent="0.3">
      <c r="A32" s="13">
        <f t="shared" si="1"/>
        <v>26</v>
      </c>
      <c r="B32" s="44" t="s">
        <v>165</v>
      </c>
      <c r="C32" s="44" t="s">
        <v>23</v>
      </c>
      <c r="D32" s="13">
        <v>0</v>
      </c>
      <c r="E32" s="13">
        <v>8</v>
      </c>
      <c r="F32" s="13">
        <v>0</v>
      </c>
      <c r="G32" s="13">
        <v>0</v>
      </c>
      <c r="H32" s="13">
        <v>0</v>
      </c>
      <c r="I32" s="13">
        <f t="shared" si="0"/>
        <v>8</v>
      </c>
      <c r="L32" t="s">
        <v>49</v>
      </c>
      <c r="M32" t="s">
        <v>72</v>
      </c>
      <c r="N32" t="s">
        <v>25</v>
      </c>
      <c r="O32" t="s">
        <v>106</v>
      </c>
      <c r="P32" t="s">
        <v>124</v>
      </c>
      <c r="Q32" t="s">
        <v>39</v>
      </c>
      <c r="R32" t="s">
        <v>150</v>
      </c>
      <c r="S32" t="s">
        <v>28</v>
      </c>
      <c r="T32" s="4">
        <v>6</v>
      </c>
    </row>
    <row r="33" spans="1:20" ht="15.6" x14ac:dyDescent="0.3">
      <c r="A33" s="13">
        <f t="shared" si="1"/>
        <v>27</v>
      </c>
      <c r="B33" s="48" t="s">
        <v>279</v>
      </c>
      <c r="C33" s="48" t="s">
        <v>24</v>
      </c>
      <c r="D33" s="13">
        <v>0</v>
      </c>
      <c r="E33" s="13">
        <v>0</v>
      </c>
      <c r="F33" s="13">
        <v>8</v>
      </c>
      <c r="G33" s="13">
        <v>0</v>
      </c>
      <c r="H33" s="13">
        <v>0</v>
      </c>
      <c r="I33" s="13">
        <f t="shared" si="0"/>
        <v>8</v>
      </c>
      <c r="L33" t="s">
        <v>50</v>
      </c>
      <c r="M33" t="s">
        <v>61</v>
      </c>
      <c r="N33" t="s">
        <v>92</v>
      </c>
      <c r="O33" t="s">
        <v>106</v>
      </c>
      <c r="P33" t="s">
        <v>160</v>
      </c>
      <c r="Q33" t="s">
        <v>39</v>
      </c>
      <c r="R33" t="s">
        <v>150</v>
      </c>
      <c r="S33" t="s">
        <v>28</v>
      </c>
      <c r="T33" s="4">
        <v>5</v>
      </c>
    </row>
    <row r="34" spans="1:20" ht="15.6" x14ac:dyDescent="0.3">
      <c r="A34" s="13">
        <f t="shared" si="1"/>
        <v>28</v>
      </c>
      <c r="B34" s="48" t="s">
        <v>295</v>
      </c>
      <c r="C34" s="48" t="s">
        <v>23</v>
      </c>
      <c r="D34" s="13">
        <v>0</v>
      </c>
      <c r="E34" s="13">
        <v>0</v>
      </c>
      <c r="F34" s="13">
        <v>7</v>
      </c>
      <c r="G34" s="13">
        <v>0</v>
      </c>
      <c r="H34" s="13">
        <v>0</v>
      </c>
      <c r="I34" s="13">
        <f t="shared" si="0"/>
        <v>7</v>
      </c>
      <c r="L34" t="s">
        <v>51</v>
      </c>
      <c r="M34" t="s">
        <v>161</v>
      </c>
      <c r="N34" t="s">
        <v>24</v>
      </c>
      <c r="O34" t="s">
        <v>106</v>
      </c>
      <c r="P34" t="s">
        <v>126</v>
      </c>
      <c r="Q34" t="s">
        <v>39</v>
      </c>
      <c r="R34" t="s">
        <v>150</v>
      </c>
      <c r="T34" s="4">
        <v>4</v>
      </c>
    </row>
    <row r="35" spans="1:20" ht="15.6" x14ac:dyDescent="0.3">
      <c r="A35" s="13">
        <f t="shared" si="1"/>
        <v>29</v>
      </c>
      <c r="B35" s="44" t="s">
        <v>376</v>
      </c>
      <c r="C35" s="44" t="s">
        <v>24</v>
      </c>
      <c r="D35" s="13">
        <v>0</v>
      </c>
      <c r="E35" s="13">
        <v>0</v>
      </c>
      <c r="F35" s="13">
        <v>0</v>
      </c>
      <c r="G35" s="13">
        <v>7</v>
      </c>
      <c r="H35" s="13">
        <v>0</v>
      </c>
      <c r="I35" s="13">
        <f t="shared" si="0"/>
        <v>7</v>
      </c>
      <c r="L35" t="s">
        <v>52</v>
      </c>
      <c r="M35" t="s">
        <v>34</v>
      </c>
      <c r="N35" t="s">
        <v>23</v>
      </c>
      <c r="O35" t="s">
        <v>106</v>
      </c>
      <c r="P35" t="s">
        <v>49</v>
      </c>
      <c r="Q35" t="s">
        <v>42</v>
      </c>
      <c r="R35" t="s">
        <v>168</v>
      </c>
      <c r="S35" t="s">
        <v>28</v>
      </c>
      <c r="T35" s="4">
        <v>3</v>
      </c>
    </row>
    <row r="36" spans="1:20" ht="15.6" x14ac:dyDescent="0.3">
      <c r="A36" s="13">
        <f t="shared" si="1"/>
        <v>30</v>
      </c>
      <c r="B36" s="44" t="s">
        <v>72</v>
      </c>
      <c r="C36" s="44" t="s">
        <v>25</v>
      </c>
      <c r="D36" s="13">
        <v>0</v>
      </c>
      <c r="E36" s="13">
        <v>6</v>
      </c>
      <c r="F36" s="13">
        <v>0</v>
      </c>
      <c r="G36" s="13">
        <v>0</v>
      </c>
      <c r="H36" s="13">
        <v>0</v>
      </c>
      <c r="I36" s="13">
        <f t="shared" si="0"/>
        <v>6</v>
      </c>
      <c r="L36" t="s">
        <v>53</v>
      </c>
      <c r="M36" t="s">
        <v>157</v>
      </c>
      <c r="N36" t="s">
        <v>23</v>
      </c>
      <c r="O36" t="s">
        <v>106</v>
      </c>
      <c r="P36" t="s">
        <v>54</v>
      </c>
      <c r="Q36" t="s">
        <v>42</v>
      </c>
      <c r="R36" t="s">
        <v>168</v>
      </c>
      <c r="S36" t="s">
        <v>28</v>
      </c>
      <c r="T36" s="4">
        <v>2</v>
      </c>
    </row>
    <row r="37" spans="1:20" ht="15.6" x14ac:dyDescent="0.3">
      <c r="A37" s="13">
        <f t="shared" si="1"/>
        <v>31</v>
      </c>
      <c r="B37" s="48" t="s">
        <v>32</v>
      </c>
      <c r="C37" s="48" t="s">
        <v>23</v>
      </c>
      <c r="D37" s="13">
        <v>0</v>
      </c>
      <c r="E37" s="13">
        <v>0</v>
      </c>
      <c r="F37" s="13">
        <v>6</v>
      </c>
      <c r="G37" s="13">
        <v>0</v>
      </c>
      <c r="H37" s="13">
        <v>0</v>
      </c>
      <c r="I37" s="13">
        <f t="shared" si="0"/>
        <v>6</v>
      </c>
      <c r="L37" t="s">
        <v>54</v>
      </c>
      <c r="M37" t="s">
        <v>263</v>
      </c>
      <c r="N37" t="s">
        <v>24</v>
      </c>
      <c r="O37" t="s">
        <v>106</v>
      </c>
      <c r="P37" t="s">
        <v>124</v>
      </c>
      <c r="Q37" t="s">
        <v>42</v>
      </c>
      <c r="R37" t="s">
        <v>168</v>
      </c>
      <c r="T37" s="4">
        <v>1</v>
      </c>
    </row>
    <row r="38" spans="1:20" ht="15.6" x14ac:dyDescent="0.3">
      <c r="A38" s="13">
        <f t="shared" si="1"/>
        <v>32</v>
      </c>
      <c r="B38" s="44" t="s">
        <v>372</v>
      </c>
      <c r="C38" s="44" t="s">
        <v>25</v>
      </c>
      <c r="D38" s="13">
        <v>0</v>
      </c>
      <c r="E38" s="13">
        <v>0</v>
      </c>
      <c r="F38" s="13">
        <v>0</v>
      </c>
      <c r="G38" s="13">
        <v>6</v>
      </c>
      <c r="H38" s="13">
        <v>0</v>
      </c>
      <c r="I38" s="13">
        <f t="shared" si="0"/>
        <v>6</v>
      </c>
    </row>
    <row r="39" spans="1:20" ht="15.6" x14ac:dyDescent="0.3">
      <c r="A39" s="13">
        <f t="shared" si="1"/>
        <v>33</v>
      </c>
      <c r="B39" s="24" t="s">
        <v>118</v>
      </c>
      <c r="C39" s="24" t="s">
        <v>23</v>
      </c>
      <c r="D39" s="16">
        <v>5</v>
      </c>
      <c r="E39" s="13">
        <v>0</v>
      </c>
      <c r="F39" s="13">
        <v>0</v>
      </c>
      <c r="G39" s="13">
        <v>0</v>
      </c>
      <c r="H39" s="13">
        <v>0</v>
      </c>
      <c r="I39" s="13">
        <f t="shared" ref="I39:I55" si="2">SUM(LARGE(D39:H39,1)+LARGE(D39:H39,2)+LARGE(D39:H39,3))</f>
        <v>5</v>
      </c>
      <c r="L39" t="s">
        <v>292</v>
      </c>
    </row>
    <row r="40" spans="1:20" ht="15.6" x14ac:dyDescent="0.3">
      <c r="A40" s="13">
        <f t="shared" si="1"/>
        <v>34</v>
      </c>
      <c r="B40" s="44" t="s">
        <v>61</v>
      </c>
      <c r="C40" s="44" t="s">
        <v>92</v>
      </c>
      <c r="D40" s="13">
        <v>0</v>
      </c>
      <c r="E40" s="13">
        <v>5</v>
      </c>
      <c r="F40" s="13">
        <v>0</v>
      </c>
      <c r="G40" s="13">
        <v>0</v>
      </c>
      <c r="H40" s="13">
        <v>0</v>
      </c>
      <c r="I40" s="13">
        <f t="shared" si="2"/>
        <v>5</v>
      </c>
      <c r="L40" s="43" t="s">
        <v>102</v>
      </c>
      <c r="M40" s="43" t="s">
        <v>26</v>
      </c>
      <c r="N40" s="43" t="s">
        <v>27</v>
      </c>
      <c r="O40" s="43" t="s">
        <v>103</v>
      </c>
      <c r="P40" s="43" t="s">
        <v>28</v>
      </c>
      <c r="Q40" s="43" t="s">
        <v>29</v>
      </c>
      <c r="R40" s="43" t="s">
        <v>30</v>
      </c>
      <c r="S40" s="43" t="s">
        <v>104</v>
      </c>
      <c r="T40" s="26" t="s">
        <v>70</v>
      </c>
    </row>
    <row r="41" spans="1:20" ht="15.6" x14ac:dyDescent="0.3">
      <c r="A41" s="13">
        <f t="shared" si="1"/>
        <v>35</v>
      </c>
      <c r="B41" s="24" t="s">
        <v>120</v>
      </c>
      <c r="C41" s="24" t="s">
        <v>24</v>
      </c>
      <c r="D41" s="16">
        <v>4</v>
      </c>
      <c r="E41" s="13">
        <v>0</v>
      </c>
      <c r="F41" s="13">
        <v>0</v>
      </c>
      <c r="G41" s="13">
        <v>0</v>
      </c>
      <c r="H41" s="13">
        <v>0</v>
      </c>
      <c r="I41" s="13">
        <f t="shared" si="2"/>
        <v>4</v>
      </c>
      <c r="L41" t="s">
        <v>35</v>
      </c>
      <c r="M41" t="s">
        <v>31</v>
      </c>
      <c r="N41" t="s">
        <v>23</v>
      </c>
      <c r="O41" t="s">
        <v>106</v>
      </c>
      <c r="P41" t="s">
        <v>40</v>
      </c>
      <c r="Q41" t="s">
        <v>68</v>
      </c>
      <c r="R41" t="s">
        <v>37</v>
      </c>
      <c r="S41" t="s">
        <v>28</v>
      </c>
      <c r="T41" s="4">
        <v>15</v>
      </c>
    </row>
    <row r="42" spans="1:20" ht="15.6" x14ac:dyDescent="0.3">
      <c r="A42" s="13">
        <f t="shared" si="1"/>
        <v>36</v>
      </c>
      <c r="B42" s="48" t="s">
        <v>274</v>
      </c>
      <c r="C42" s="48" t="s">
        <v>23</v>
      </c>
      <c r="D42" s="13">
        <v>0</v>
      </c>
      <c r="E42" s="13">
        <v>0</v>
      </c>
      <c r="F42" s="13">
        <v>4</v>
      </c>
      <c r="G42" s="13">
        <v>0</v>
      </c>
      <c r="H42" s="13">
        <v>0</v>
      </c>
      <c r="I42" s="13">
        <f t="shared" si="2"/>
        <v>4</v>
      </c>
      <c r="L42" t="s">
        <v>38</v>
      </c>
      <c r="M42" t="s">
        <v>87</v>
      </c>
      <c r="N42" t="s">
        <v>23</v>
      </c>
      <c r="O42" t="s">
        <v>106</v>
      </c>
      <c r="P42" t="s">
        <v>48</v>
      </c>
      <c r="Q42" t="s">
        <v>68</v>
      </c>
      <c r="R42" t="s">
        <v>37</v>
      </c>
      <c r="T42" s="4">
        <v>14</v>
      </c>
    </row>
    <row r="43" spans="1:20" ht="15.6" x14ac:dyDescent="0.3">
      <c r="A43" s="13">
        <f t="shared" si="1"/>
        <v>37</v>
      </c>
      <c r="B43" s="44" t="s">
        <v>380</v>
      </c>
      <c r="C43" s="44" t="s">
        <v>23</v>
      </c>
      <c r="D43" s="13">
        <v>0</v>
      </c>
      <c r="E43" s="13">
        <v>0</v>
      </c>
      <c r="F43" s="13">
        <v>0</v>
      </c>
      <c r="G43" s="13">
        <v>4</v>
      </c>
      <c r="H43" s="13">
        <v>0</v>
      </c>
      <c r="I43" s="13">
        <f t="shared" si="2"/>
        <v>4</v>
      </c>
      <c r="L43" t="s">
        <v>40</v>
      </c>
      <c r="M43" t="s">
        <v>117</v>
      </c>
      <c r="N43" t="s">
        <v>25</v>
      </c>
      <c r="O43" t="s">
        <v>106</v>
      </c>
      <c r="P43" t="s">
        <v>53</v>
      </c>
      <c r="Q43" t="s">
        <v>36</v>
      </c>
      <c r="R43" t="s">
        <v>116</v>
      </c>
      <c r="T43" s="4">
        <v>13</v>
      </c>
    </row>
    <row r="44" spans="1:20" ht="15.6" x14ac:dyDescent="0.3">
      <c r="A44" s="13">
        <f t="shared" si="1"/>
        <v>38</v>
      </c>
      <c r="B44" s="24" t="s">
        <v>123</v>
      </c>
      <c r="C44" s="24" t="s">
        <v>92</v>
      </c>
      <c r="D44" s="16">
        <v>3</v>
      </c>
      <c r="E44" s="13">
        <v>0</v>
      </c>
      <c r="F44" s="13">
        <v>0</v>
      </c>
      <c r="G44" s="13">
        <v>0</v>
      </c>
      <c r="H44" s="13">
        <v>0</v>
      </c>
      <c r="I44" s="13">
        <f t="shared" si="2"/>
        <v>3</v>
      </c>
      <c r="L44" t="s">
        <v>41</v>
      </c>
      <c r="M44" t="s">
        <v>293</v>
      </c>
      <c r="N44" t="s">
        <v>24</v>
      </c>
      <c r="O44" t="s">
        <v>106</v>
      </c>
      <c r="P44" t="s">
        <v>54</v>
      </c>
      <c r="Q44" t="s">
        <v>58</v>
      </c>
      <c r="R44" t="s">
        <v>121</v>
      </c>
      <c r="S44" t="s">
        <v>28</v>
      </c>
      <c r="T44" s="4">
        <v>12</v>
      </c>
    </row>
    <row r="45" spans="1:20" ht="15.6" x14ac:dyDescent="0.3">
      <c r="A45" s="13">
        <f t="shared" si="1"/>
        <v>39</v>
      </c>
      <c r="B45" s="48" t="s">
        <v>218</v>
      </c>
      <c r="C45" s="48" t="s">
        <v>25</v>
      </c>
      <c r="D45" s="13">
        <v>0</v>
      </c>
      <c r="E45" s="13">
        <v>0</v>
      </c>
      <c r="F45" s="13">
        <v>3</v>
      </c>
      <c r="G45" s="13">
        <v>0</v>
      </c>
      <c r="H45" s="13">
        <v>0</v>
      </c>
      <c r="I45" s="13">
        <f t="shared" si="2"/>
        <v>3</v>
      </c>
      <c r="L45" t="s">
        <v>43</v>
      </c>
      <c r="M45" t="s">
        <v>161</v>
      </c>
      <c r="N45" t="s">
        <v>24</v>
      </c>
      <c r="O45" t="s">
        <v>106</v>
      </c>
      <c r="P45" t="s">
        <v>113</v>
      </c>
      <c r="Q45" t="s">
        <v>58</v>
      </c>
      <c r="R45" t="s">
        <v>121</v>
      </c>
      <c r="T45" s="4">
        <v>11</v>
      </c>
    </row>
    <row r="46" spans="1:20" ht="15.6" x14ac:dyDescent="0.3">
      <c r="A46" s="13">
        <f t="shared" si="1"/>
        <v>40</v>
      </c>
      <c r="B46" s="44" t="s">
        <v>370</v>
      </c>
      <c r="C46" s="44" t="s">
        <v>92</v>
      </c>
      <c r="D46" s="13">
        <v>0</v>
      </c>
      <c r="E46" s="13">
        <v>0</v>
      </c>
      <c r="F46" s="13">
        <v>0</v>
      </c>
      <c r="G46" s="13">
        <v>3</v>
      </c>
      <c r="H46" s="13">
        <v>0</v>
      </c>
      <c r="I46" s="13">
        <f t="shared" si="2"/>
        <v>3</v>
      </c>
      <c r="L46" t="s">
        <v>44</v>
      </c>
      <c r="M46" t="s">
        <v>294</v>
      </c>
      <c r="N46" t="s">
        <v>24</v>
      </c>
      <c r="O46" t="s">
        <v>106</v>
      </c>
      <c r="P46" t="s">
        <v>153</v>
      </c>
      <c r="Q46" t="s">
        <v>39</v>
      </c>
      <c r="R46" t="s">
        <v>146</v>
      </c>
      <c r="T46" s="4">
        <v>10</v>
      </c>
    </row>
    <row r="47" spans="1:20" ht="15.6" x14ac:dyDescent="0.3">
      <c r="A47" s="13">
        <f t="shared" si="1"/>
        <v>41</v>
      </c>
      <c r="B47" s="48" t="s">
        <v>296</v>
      </c>
      <c r="C47" s="48" t="s">
        <v>24</v>
      </c>
      <c r="D47" s="13">
        <v>0</v>
      </c>
      <c r="E47" s="13">
        <v>0</v>
      </c>
      <c r="F47" s="13">
        <v>2</v>
      </c>
      <c r="G47" s="13">
        <v>0</v>
      </c>
      <c r="H47" s="13">
        <v>0</v>
      </c>
      <c r="I47" s="13">
        <f t="shared" si="2"/>
        <v>2</v>
      </c>
      <c r="L47" t="s">
        <v>45</v>
      </c>
      <c r="M47" t="s">
        <v>60</v>
      </c>
      <c r="N47" t="s">
        <v>25</v>
      </c>
      <c r="O47" t="s">
        <v>106</v>
      </c>
      <c r="P47" t="s">
        <v>50</v>
      </c>
      <c r="Q47" t="s">
        <v>42</v>
      </c>
      <c r="R47" t="s">
        <v>150</v>
      </c>
      <c r="S47" t="s">
        <v>28</v>
      </c>
      <c r="T47" s="4">
        <v>9</v>
      </c>
    </row>
    <row r="48" spans="1:20" ht="15.6" x14ac:dyDescent="0.3">
      <c r="A48" s="13">
        <f t="shared" si="1"/>
        <v>42</v>
      </c>
      <c r="B48" s="44" t="s">
        <v>322</v>
      </c>
      <c r="C48" s="44" t="s">
        <v>92</v>
      </c>
      <c r="D48" s="13">
        <v>0</v>
      </c>
      <c r="E48" s="13">
        <v>0</v>
      </c>
      <c r="F48" s="13">
        <v>0</v>
      </c>
      <c r="G48" s="13">
        <v>2</v>
      </c>
      <c r="H48" s="13">
        <v>0</v>
      </c>
      <c r="I48" s="13">
        <f t="shared" si="2"/>
        <v>2</v>
      </c>
      <c r="L48" t="s">
        <v>47</v>
      </c>
      <c r="M48" t="s">
        <v>279</v>
      </c>
      <c r="N48" t="s">
        <v>24</v>
      </c>
      <c r="O48" t="s">
        <v>106</v>
      </c>
      <c r="P48" t="s">
        <v>53</v>
      </c>
      <c r="Q48" t="s">
        <v>42</v>
      </c>
      <c r="R48" t="s">
        <v>150</v>
      </c>
      <c r="S48" t="s">
        <v>28</v>
      </c>
      <c r="T48" s="4">
        <v>8</v>
      </c>
    </row>
    <row r="49" spans="1:20" ht="15.6" x14ac:dyDescent="0.3">
      <c r="A49" s="13">
        <f t="shared" si="1"/>
        <v>43</v>
      </c>
      <c r="B49" s="24" t="s">
        <v>125</v>
      </c>
      <c r="C49" s="24" t="s">
        <v>92</v>
      </c>
      <c r="D49" s="16">
        <v>1</v>
      </c>
      <c r="E49" s="13">
        <v>0</v>
      </c>
      <c r="F49" s="13">
        <v>0</v>
      </c>
      <c r="G49" s="13">
        <v>0</v>
      </c>
      <c r="H49" s="13">
        <v>0</v>
      </c>
      <c r="I49" s="13">
        <f t="shared" si="2"/>
        <v>1</v>
      </c>
      <c r="L49" t="s">
        <v>48</v>
      </c>
      <c r="M49" t="s">
        <v>295</v>
      </c>
      <c r="N49" t="s">
        <v>23</v>
      </c>
      <c r="O49" t="s">
        <v>106</v>
      </c>
      <c r="P49" t="s">
        <v>156</v>
      </c>
      <c r="Q49" t="s">
        <v>42</v>
      </c>
      <c r="R49" t="s">
        <v>150</v>
      </c>
      <c r="T49" s="4">
        <v>7</v>
      </c>
    </row>
    <row r="50" spans="1:20" ht="15.6" x14ac:dyDescent="0.3">
      <c r="A50" s="13">
        <f t="shared" si="1"/>
        <v>44</v>
      </c>
      <c r="B50" s="44" t="s">
        <v>381</v>
      </c>
      <c r="C50" s="44" t="s">
        <v>92</v>
      </c>
      <c r="D50" s="13">
        <v>0</v>
      </c>
      <c r="E50" s="13">
        <v>0</v>
      </c>
      <c r="F50" s="13">
        <v>0</v>
      </c>
      <c r="G50" s="13">
        <v>1</v>
      </c>
      <c r="H50" s="13">
        <v>0</v>
      </c>
      <c r="I50" s="13">
        <f t="shared" si="2"/>
        <v>1</v>
      </c>
      <c r="L50" t="s">
        <v>49</v>
      </c>
      <c r="M50" t="s">
        <v>32</v>
      </c>
      <c r="N50" t="s">
        <v>23</v>
      </c>
      <c r="O50" t="s">
        <v>106</v>
      </c>
      <c r="P50" t="s">
        <v>50</v>
      </c>
      <c r="Q50" t="s">
        <v>167</v>
      </c>
      <c r="R50" t="s">
        <v>168</v>
      </c>
      <c r="T50" s="4">
        <v>6</v>
      </c>
    </row>
    <row r="51" spans="1:20" ht="15.6" x14ac:dyDescent="0.3">
      <c r="A51" s="13">
        <f t="shared" si="1"/>
        <v>45</v>
      </c>
      <c r="B51" s="44"/>
      <c r="C51" s="44"/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f t="shared" si="2"/>
        <v>0</v>
      </c>
      <c r="L51" t="s">
        <v>50</v>
      </c>
      <c r="M51" t="s">
        <v>34</v>
      </c>
      <c r="N51" t="s">
        <v>23</v>
      </c>
      <c r="O51" t="s">
        <v>106</v>
      </c>
      <c r="P51" t="s">
        <v>50</v>
      </c>
      <c r="Q51" t="s">
        <v>46</v>
      </c>
      <c r="R51" t="s">
        <v>174</v>
      </c>
      <c r="S51" t="s">
        <v>28</v>
      </c>
      <c r="T51" s="4">
        <v>5</v>
      </c>
    </row>
    <row r="52" spans="1:20" ht="15.6" x14ac:dyDescent="0.3">
      <c r="A52" s="13">
        <f t="shared" si="1"/>
        <v>46</v>
      </c>
      <c r="B52" s="44"/>
      <c r="C52" s="44"/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f t="shared" si="2"/>
        <v>0</v>
      </c>
      <c r="L52" t="s">
        <v>51</v>
      </c>
      <c r="M52" t="s">
        <v>274</v>
      </c>
      <c r="N52" t="s">
        <v>23</v>
      </c>
      <c r="O52" t="s">
        <v>106</v>
      </c>
      <c r="P52" t="s">
        <v>52</v>
      </c>
      <c r="Q52" t="s">
        <v>46</v>
      </c>
      <c r="R52" t="s">
        <v>174</v>
      </c>
      <c r="S52" t="s">
        <v>28</v>
      </c>
      <c r="T52" s="4">
        <v>4</v>
      </c>
    </row>
    <row r="53" spans="1:20" ht="15.6" x14ac:dyDescent="0.3">
      <c r="A53" s="13">
        <f t="shared" si="1"/>
        <v>47</v>
      </c>
      <c r="B53" s="44"/>
      <c r="C53" s="44"/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f t="shared" si="2"/>
        <v>0</v>
      </c>
      <c r="L53" t="s">
        <v>52</v>
      </c>
      <c r="M53" t="s">
        <v>218</v>
      </c>
      <c r="N53" t="s">
        <v>25</v>
      </c>
      <c r="O53" t="s">
        <v>106</v>
      </c>
      <c r="P53" t="s">
        <v>54</v>
      </c>
      <c r="Q53" t="s">
        <v>46</v>
      </c>
      <c r="R53" t="s">
        <v>174</v>
      </c>
      <c r="S53" t="s">
        <v>28</v>
      </c>
      <c r="T53" s="4">
        <v>3</v>
      </c>
    </row>
    <row r="54" spans="1:20" ht="15.6" x14ac:dyDescent="0.3">
      <c r="A54" s="13">
        <f t="shared" si="1"/>
        <v>48</v>
      </c>
      <c r="B54" s="44"/>
      <c r="C54" s="44"/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f t="shared" si="2"/>
        <v>0</v>
      </c>
      <c r="L54" t="s">
        <v>53</v>
      </c>
      <c r="M54" t="s">
        <v>296</v>
      </c>
      <c r="N54" t="s">
        <v>24</v>
      </c>
      <c r="O54" t="s">
        <v>106</v>
      </c>
      <c r="P54" t="s">
        <v>119</v>
      </c>
      <c r="Q54" t="s">
        <v>46</v>
      </c>
      <c r="R54" t="s">
        <v>174</v>
      </c>
      <c r="S54" t="s">
        <v>28</v>
      </c>
      <c r="T54" s="4">
        <v>2</v>
      </c>
    </row>
    <row r="55" spans="1:20" ht="15.6" x14ac:dyDescent="0.3">
      <c r="A55" s="13">
        <f t="shared" si="1"/>
        <v>49</v>
      </c>
      <c r="B55" s="44"/>
      <c r="C55" s="44"/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f t="shared" si="2"/>
        <v>0</v>
      </c>
      <c r="L55" t="s">
        <v>54</v>
      </c>
      <c r="M55" t="s">
        <v>69</v>
      </c>
      <c r="N55" t="s">
        <v>24</v>
      </c>
      <c r="O55" t="s">
        <v>106</v>
      </c>
      <c r="P55" t="s">
        <v>113</v>
      </c>
      <c r="Q55" t="s">
        <v>46</v>
      </c>
      <c r="R55" t="s">
        <v>174</v>
      </c>
      <c r="T55" s="4">
        <v>1</v>
      </c>
    </row>
    <row r="56" spans="1:20" ht="15.6" x14ac:dyDescent="0.3">
      <c r="A56" s="13">
        <v>50</v>
      </c>
      <c r="B56" s="44"/>
      <c r="C56" s="44"/>
      <c r="D56" s="15">
        <f>SUM(D7:D55)</f>
        <v>120</v>
      </c>
      <c r="E56" s="15">
        <f>SUM(E7:E55)</f>
        <v>120</v>
      </c>
      <c r="F56" s="15">
        <f>SUM(F7:F55)</f>
        <v>120</v>
      </c>
      <c r="G56" s="15">
        <f>SUM(G7:G55)</f>
        <v>120</v>
      </c>
      <c r="H56" s="15">
        <f>SUM(H7:H55)</f>
        <v>0</v>
      </c>
      <c r="I56" s="11"/>
      <c r="L56" s="7"/>
    </row>
    <row r="57" spans="1:20" ht="15.6" x14ac:dyDescent="0.3">
      <c r="A57" s="13" t="s">
        <v>71</v>
      </c>
      <c r="B57" s="20"/>
      <c r="C57" s="20"/>
      <c r="L57" s="7"/>
    </row>
    <row r="58" spans="1:20" ht="15.6" x14ac:dyDescent="0.3">
      <c r="A58" s="20" t="s">
        <v>20</v>
      </c>
      <c r="B58" s="20"/>
      <c r="C58" s="20"/>
      <c r="L58" t="s">
        <v>101</v>
      </c>
      <c r="O58" t="s">
        <v>397</v>
      </c>
    </row>
    <row r="59" spans="1:20" ht="15.6" x14ac:dyDescent="0.3">
      <c r="A59" s="20" t="s">
        <v>21</v>
      </c>
      <c r="B59" s="20"/>
      <c r="C59" s="20"/>
      <c r="L59" s="60">
        <v>1</v>
      </c>
      <c r="M59" s="60" t="s">
        <v>382</v>
      </c>
      <c r="N59" s="60" t="s">
        <v>23</v>
      </c>
      <c r="O59" s="61">
        <v>7.1</v>
      </c>
      <c r="P59" s="61">
        <v>6</v>
      </c>
      <c r="Q59" s="61">
        <v>-3</v>
      </c>
      <c r="R59" s="61">
        <v>70</v>
      </c>
      <c r="S59" s="62"/>
      <c r="T59" s="63">
        <v>15</v>
      </c>
    </row>
    <row r="60" spans="1:20" ht="15.6" x14ac:dyDescent="0.3">
      <c r="A60" s="20" t="s">
        <v>22</v>
      </c>
      <c r="B60" s="20"/>
      <c r="C60" s="20"/>
      <c r="L60" s="60">
        <v>2</v>
      </c>
      <c r="M60" s="60" t="s">
        <v>383</v>
      </c>
      <c r="N60" s="60" t="s">
        <v>92</v>
      </c>
      <c r="O60" s="61">
        <v>9</v>
      </c>
      <c r="P60" s="61">
        <v>9</v>
      </c>
      <c r="Q60" s="61">
        <v>-2</v>
      </c>
      <c r="R60" s="61">
        <v>71</v>
      </c>
      <c r="S60" s="62" t="s">
        <v>28</v>
      </c>
      <c r="T60" s="63">
        <f>+T59-1</f>
        <v>14</v>
      </c>
    </row>
    <row r="61" spans="1:20" ht="15.6" x14ac:dyDescent="0.3">
      <c r="A61" s="20"/>
      <c r="L61" s="60">
        <v>3</v>
      </c>
      <c r="M61" s="60" t="s">
        <v>384</v>
      </c>
      <c r="N61" s="60" t="s">
        <v>92</v>
      </c>
      <c r="O61" s="61">
        <v>22.8</v>
      </c>
      <c r="P61" s="61">
        <v>24</v>
      </c>
      <c r="Q61" s="61">
        <v>-2</v>
      </c>
      <c r="R61" s="61">
        <v>71</v>
      </c>
      <c r="S61" s="62"/>
      <c r="T61" s="63">
        <f t="shared" ref="T61:T73" si="3">+T60-1</f>
        <v>13</v>
      </c>
    </row>
    <row r="62" spans="1:20" x14ac:dyDescent="0.3">
      <c r="L62" s="60">
        <v>4</v>
      </c>
      <c r="M62" s="60" t="s">
        <v>385</v>
      </c>
      <c r="N62" s="60" t="s">
        <v>23</v>
      </c>
      <c r="O62" s="61">
        <v>14.6</v>
      </c>
      <c r="P62" s="61">
        <v>8</v>
      </c>
      <c r="Q62" s="61">
        <v>-1</v>
      </c>
      <c r="R62" s="61">
        <v>72</v>
      </c>
      <c r="S62" s="62" t="s">
        <v>28</v>
      </c>
      <c r="T62" s="63">
        <f t="shared" si="3"/>
        <v>12</v>
      </c>
    </row>
    <row r="63" spans="1:20" x14ac:dyDescent="0.3">
      <c r="L63" s="60">
        <v>5</v>
      </c>
      <c r="M63" s="60" t="s">
        <v>386</v>
      </c>
      <c r="N63" s="60" t="s">
        <v>25</v>
      </c>
      <c r="O63" s="61">
        <v>13.9</v>
      </c>
      <c r="P63" s="61">
        <v>11</v>
      </c>
      <c r="Q63" s="61">
        <v>-1</v>
      </c>
      <c r="R63" s="61">
        <v>72</v>
      </c>
      <c r="S63" s="62" t="s">
        <v>28</v>
      </c>
      <c r="T63" s="63">
        <f t="shared" si="3"/>
        <v>11</v>
      </c>
    </row>
    <row r="64" spans="1:20" x14ac:dyDescent="0.3">
      <c r="L64" s="60">
        <v>6</v>
      </c>
      <c r="M64" s="60" t="s">
        <v>387</v>
      </c>
      <c r="N64" s="60" t="s">
        <v>25</v>
      </c>
      <c r="O64" s="61">
        <v>22.6</v>
      </c>
      <c r="P64" s="61">
        <v>22</v>
      </c>
      <c r="Q64" s="61">
        <v>-1</v>
      </c>
      <c r="R64" s="61">
        <v>72</v>
      </c>
      <c r="S64" s="62"/>
      <c r="T64" s="63">
        <f t="shared" si="3"/>
        <v>10</v>
      </c>
    </row>
    <row r="65" spans="12:20" x14ac:dyDescent="0.3">
      <c r="L65" s="60">
        <v>7</v>
      </c>
      <c r="M65" s="60" t="s">
        <v>388</v>
      </c>
      <c r="N65" s="60" t="s">
        <v>23</v>
      </c>
      <c r="O65" s="61">
        <v>19.600000000000001</v>
      </c>
      <c r="P65" s="61">
        <v>13</v>
      </c>
      <c r="Q65" s="61" t="s">
        <v>68</v>
      </c>
      <c r="R65" s="61">
        <v>73</v>
      </c>
      <c r="S65" s="62" t="s">
        <v>28</v>
      </c>
      <c r="T65" s="63">
        <f t="shared" si="3"/>
        <v>9</v>
      </c>
    </row>
    <row r="66" spans="12:20" x14ac:dyDescent="0.3">
      <c r="L66" s="60">
        <v>8</v>
      </c>
      <c r="M66" s="60" t="s">
        <v>389</v>
      </c>
      <c r="N66" s="60" t="s">
        <v>24</v>
      </c>
      <c r="O66" s="61">
        <v>21.4</v>
      </c>
      <c r="P66" s="61">
        <v>15</v>
      </c>
      <c r="Q66" s="61" t="s">
        <v>68</v>
      </c>
      <c r="R66" s="61">
        <v>73</v>
      </c>
      <c r="S66" s="62" t="s">
        <v>122</v>
      </c>
      <c r="T66" s="63">
        <f t="shared" si="3"/>
        <v>8</v>
      </c>
    </row>
    <row r="67" spans="12:20" x14ac:dyDescent="0.3">
      <c r="L67" s="60">
        <v>9</v>
      </c>
      <c r="M67" s="60" t="s">
        <v>390</v>
      </c>
      <c r="N67" s="60" t="s">
        <v>24</v>
      </c>
      <c r="O67" s="61">
        <v>14.7</v>
      </c>
      <c r="P67" s="61">
        <v>15</v>
      </c>
      <c r="Q67" s="61" t="s">
        <v>68</v>
      </c>
      <c r="R67" s="61">
        <v>73</v>
      </c>
      <c r="S67" s="62" t="s">
        <v>28</v>
      </c>
      <c r="T67" s="63">
        <f t="shared" si="3"/>
        <v>7</v>
      </c>
    </row>
    <row r="68" spans="12:20" x14ac:dyDescent="0.3">
      <c r="L68" s="60">
        <v>10</v>
      </c>
      <c r="M68" s="60" t="s">
        <v>391</v>
      </c>
      <c r="N68" s="60" t="s">
        <v>25</v>
      </c>
      <c r="O68" s="61">
        <v>23.5</v>
      </c>
      <c r="P68" s="61">
        <v>17</v>
      </c>
      <c r="Q68" s="61" t="s">
        <v>68</v>
      </c>
      <c r="R68" s="61">
        <v>73</v>
      </c>
      <c r="S68" s="62" t="s">
        <v>122</v>
      </c>
      <c r="T68" s="63">
        <f t="shared" si="3"/>
        <v>6</v>
      </c>
    </row>
    <row r="69" spans="12:20" x14ac:dyDescent="0.3">
      <c r="L69" s="60">
        <v>11</v>
      </c>
      <c r="M69" s="60" t="s">
        <v>392</v>
      </c>
      <c r="N69" s="60" t="s">
        <v>24</v>
      </c>
      <c r="O69" s="61">
        <v>16.399999999999999</v>
      </c>
      <c r="P69" s="61">
        <v>17</v>
      </c>
      <c r="Q69" s="61" t="s">
        <v>68</v>
      </c>
      <c r="R69" s="61">
        <v>73</v>
      </c>
      <c r="S69" s="62" t="s">
        <v>28</v>
      </c>
      <c r="T69" s="63">
        <f t="shared" si="3"/>
        <v>5</v>
      </c>
    </row>
    <row r="70" spans="12:20" x14ac:dyDescent="0.3">
      <c r="L70" s="60">
        <v>12</v>
      </c>
      <c r="M70" s="60" t="s">
        <v>393</v>
      </c>
      <c r="N70" s="60" t="s">
        <v>23</v>
      </c>
      <c r="O70" s="61">
        <v>20.6</v>
      </c>
      <c r="P70" s="61">
        <v>20</v>
      </c>
      <c r="Q70" s="61" t="s">
        <v>68</v>
      </c>
      <c r="R70" s="61">
        <v>73</v>
      </c>
      <c r="S70" s="62" t="s">
        <v>28</v>
      </c>
      <c r="T70" s="63">
        <f t="shared" si="3"/>
        <v>4</v>
      </c>
    </row>
    <row r="71" spans="12:20" x14ac:dyDescent="0.3">
      <c r="L71" s="60">
        <v>13</v>
      </c>
      <c r="M71" s="60" t="s">
        <v>394</v>
      </c>
      <c r="N71" s="60" t="s">
        <v>92</v>
      </c>
      <c r="O71" s="61">
        <v>21</v>
      </c>
      <c r="P71" s="61">
        <v>21</v>
      </c>
      <c r="Q71" s="61" t="s">
        <v>68</v>
      </c>
      <c r="R71" s="61">
        <v>73</v>
      </c>
      <c r="S71" s="62"/>
      <c r="T71" s="63">
        <f t="shared" si="3"/>
        <v>3</v>
      </c>
    </row>
    <row r="72" spans="12:20" x14ac:dyDescent="0.3">
      <c r="L72" s="60">
        <v>14</v>
      </c>
      <c r="M72" s="60" t="s">
        <v>395</v>
      </c>
      <c r="N72" s="60" t="s">
        <v>92</v>
      </c>
      <c r="O72" s="61">
        <v>10.1</v>
      </c>
      <c r="P72" s="61">
        <v>10</v>
      </c>
      <c r="Q72" s="61">
        <v>1</v>
      </c>
      <c r="R72" s="61">
        <v>74</v>
      </c>
      <c r="S72" s="62" t="s">
        <v>122</v>
      </c>
      <c r="T72" s="63">
        <f t="shared" si="3"/>
        <v>2</v>
      </c>
    </row>
    <row r="73" spans="12:20" x14ac:dyDescent="0.3">
      <c r="L73" s="60">
        <v>15</v>
      </c>
      <c r="M73" s="60" t="s">
        <v>396</v>
      </c>
      <c r="N73" s="60" t="s">
        <v>92</v>
      </c>
      <c r="O73" s="61">
        <v>10.6</v>
      </c>
      <c r="P73" s="61">
        <v>10</v>
      </c>
      <c r="Q73" s="61">
        <v>1</v>
      </c>
      <c r="R73" s="61">
        <v>74</v>
      </c>
      <c r="S73" s="62" t="s">
        <v>28</v>
      </c>
      <c r="T73" s="63">
        <f t="shared" si="3"/>
        <v>1</v>
      </c>
    </row>
  </sheetData>
  <autoFilter ref="A6:I6" xr:uid="{40EE0738-A546-49B8-BCD7-E0B9F9D50796}">
    <sortState xmlns:xlrd2="http://schemas.microsoft.com/office/spreadsheetml/2017/richdata2" ref="A7:I60">
      <sortCondition descending="1" ref="I6:I60"/>
    </sortState>
  </autoFilter>
  <sortState xmlns:xlrd2="http://schemas.microsoft.com/office/spreadsheetml/2017/richdata2" ref="B7:I31">
    <sortCondition descending="1" ref="I7:I31"/>
  </sortState>
  <phoneticPr fontId="18" type="noConversion"/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B389-42C1-45CD-A9AF-9D0E77F038A2}">
  <dimension ref="A1:U95"/>
  <sheetViews>
    <sheetView workbookViewId="0">
      <selection activeCell="U59" sqref="U59"/>
    </sheetView>
  </sheetViews>
  <sheetFormatPr defaultColWidth="8.77734375" defaultRowHeight="14.4" x14ac:dyDescent="0.3"/>
  <cols>
    <col min="1" max="1" width="11.6640625" bestFit="1" customWidth="1"/>
    <col min="2" max="2" width="40" customWidth="1"/>
    <col min="3" max="3" width="25.77734375" bestFit="1" customWidth="1"/>
    <col min="4" max="4" width="10.6640625" style="6" bestFit="1" customWidth="1"/>
    <col min="5" max="5" width="8.44140625" style="6" bestFit="1" customWidth="1"/>
    <col min="6" max="6" width="10.6640625" style="6" bestFit="1" customWidth="1"/>
    <col min="7" max="7" width="7.109375" style="6" bestFit="1" customWidth="1"/>
    <col min="8" max="8" width="7.77734375" style="6" bestFit="1" customWidth="1"/>
    <col min="9" max="9" width="17.44140625" bestFit="1" customWidth="1"/>
    <col min="10" max="10" width="12.33203125" customWidth="1"/>
    <col min="13" max="13" width="24" bestFit="1" customWidth="1"/>
    <col min="14" max="14" width="20.109375" bestFit="1" customWidth="1"/>
    <col min="15" max="15" width="9.44140625" customWidth="1"/>
    <col min="16" max="16" width="8" customWidth="1"/>
    <col min="17" max="17" width="5.44140625" bestFit="1" customWidth="1"/>
    <col min="18" max="18" width="7.44140625" customWidth="1"/>
  </cols>
  <sheetData>
    <row r="1" spans="1:20" x14ac:dyDescent="0.3">
      <c r="L1" t="s">
        <v>95</v>
      </c>
    </row>
    <row r="2" spans="1:20" ht="21" x14ac:dyDescent="0.4">
      <c r="B2" s="9" t="s">
        <v>249</v>
      </c>
      <c r="C2" s="12"/>
    </row>
    <row r="3" spans="1:20" ht="21" x14ac:dyDescent="0.4">
      <c r="B3" s="9" t="s">
        <v>84</v>
      </c>
      <c r="C3" s="12"/>
    </row>
    <row r="4" spans="1:20" ht="15.6" x14ac:dyDescent="0.3">
      <c r="A4" s="15" t="s">
        <v>83</v>
      </c>
      <c r="B4" s="15" t="s">
        <v>26</v>
      </c>
      <c r="C4" s="15" t="s">
        <v>81</v>
      </c>
      <c r="D4" s="13" t="s">
        <v>5</v>
      </c>
      <c r="E4" s="13" t="s">
        <v>6</v>
      </c>
      <c r="F4" s="13" t="s">
        <v>4</v>
      </c>
      <c r="G4" s="13" t="s">
        <v>101</v>
      </c>
      <c r="H4" s="13" t="s">
        <v>7</v>
      </c>
      <c r="I4" s="15" t="s">
        <v>85</v>
      </c>
      <c r="L4" s="26" t="s">
        <v>102</v>
      </c>
      <c r="M4" s="26" t="s">
        <v>26</v>
      </c>
      <c r="N4" s="26" t="s">
        <v>27</v>
      </c>
      <c r="O4" s="26" t="s">
        <v>103</v>
      </c>
      <c r="P4" s="26" t="s">
        <v>28</v>
      </c>
      <c r="Q4" s="26" t="s">
        <v>29</v>
      </c>
      <c r="R4" s="26" t="s">
        <v>30</v>
      </c>
      <c r="S4" s="26" t="s">
        <v>104</v>
      </c>
      <c r="T4" s="26" t="s">
        <v>70</v>
      </c>
    </row>
    <row r="5" spans="1:20" ht="15.6" x14ac:dyDescent="0.3">
      <c r="A5" s="13">
        <v>1</v>
      </c>
      <c r="B5" s="24" t="s">
        <v>76</v>
      </c>
      <c r="C5" s="24" t="s">
        <v>25</v>
      </c>
      <c r="D5" s="13">
        <v>4</v>
      </c>
      <c r="E5" s="13">
        <v>10</v>
      </c>
      <c r="F5" s="13">
        <v>0</v>
      </c>
      <c r="G5" s="13">
        <v>12</v>
      </c>
      <c r="H5" s="13">
        <v>0</v>
      </c>
      <c r="I5" s="13">
        <f t="shared" ref="I5:I36" si="0">SUM(LARGE(D5:H5,1)+LARGE(D5:H5,2)+LARGE(D5:H5,3))</f>
        <v>26</v>
      </c>
      <c r="L5" s="25" t="s">
        <v>35</v>
      </c>
      <c r="M5" s="25" t="s">
        <v>69</v>
      </c>
      <c r="N5" s="25" t="s">
        <v>24</v>
      </c>
      <c r="O5" s="25" t="s">
        <v>106</v>
      </c>
      <c r="P5" s="25" t="s">
        <v>127</v>
      </c>
      <c r="Q5" s="25" t="s">
        <v>128</v>
      </c>
      <c r="R5" s="25" t="s">
        <v>129</v>
      </c>
      <c r="S5" s="25"/>
      <c r="T5" s="4">
        <v>15</v>
      </c>
    </row>
    <row r="6" spans="1:20" ht="15.6" x14ac:dyDescent="0.3">
      <c r="A6" s="13">
        <v>2</v>
      </c>
      <c r="B6" s="44" t="s">
        <v>253</v>
      </c>
      <c r="C6" s="44" t="s">
        <v>24</v>
      </c>
      <c r="D6" s="13">
        <v>0</v>
      </c>
      <c r="E6" s="13">
        <v>8</v>
      </c>
      <c r="F6" s="13">
        <v>12</v>
      </c>
      <c r="G6" s="13">
        <v>5</v>
      </c>
      <c r="H6" s="13">
        <v>0</v>
      </c>
      <c r="I6" s="13">
        <f t="shared" si="0"/>
        <v>25</v>
      </c>
      <c r="L6" s="25" t="s">
        <v>38</v>
      </c>
      <c r="M6" s="25" t="s">
        <v>130</v>
      </c>
      <c r="N6" s="25" t="s">
        <v>23</v>
      </c>
      <c r="O6" s="25" t="s">
        <v>106</v>
      </c>
      <c r="P6" s="25" t="s">
        <v>131</v>
      </c>
      <c r="Q6" s="25" t="s">
        <v>89</v>
      </c>
      <c r="R6" s="25" t="s">
        <v>91</v>
      </c>
      <c r="S6" s="25"/>
      <c r="T6" s="4">
        <v>14</v>
      </c>
    </row>
    <row r="7" spans="1:20" ht="15.6" x14ac:dyDescent="0.3">
      <c r="A7" s="13">
        <v>3</v>
      </c>
      <c r="B7" s="24" t="s">
        <v>139</v>
      </c>
      <c r="C7" s="24" t="s">
        <v>140</v>
      </c>
      <c r="D7" s="13">
        <v>9</v>
      </c>
      <c r="E7" s="13">
        <v>15</v>
      </c>
      <c r="F7" s="13">
        <v>0</v>
      </c>
      <c r="G7" s="13">
        <v>0</v>
      </c>
      <c r="H7" s="13">
        <v>0</v>
      </c>
      <c r="I7" s="13">
        <f t="shared" si="0"/>
        <v>24</v>
      </c>
      <c r="L7" s="25" t="s">
        <v>40</v>
      </c>
      <c r="M7" s="25" t="s">
        <v>132</v>
      </c>
      <c r="N7" s="25" t="s">
        <v>23</v>
      </c>
      <c r="O7" s="25" t="s">
        <v>106</v>
      </c>
      <c r="P7" s="25" t="s">
        <v>133</v>
      </c>
      <c r="Q7" s="25" t="s">
        <v>55</v>
      </c>
      <c r="R7" s="25" t="s">
        <v>67</v>
      </c>
      <c r="S7" s="25"/>
      <c r="T7" s="4">
        <v>13</v>
      </c>
    </row>
    <row r="8" spans="1:20" ht="15.6" x14ac:dyDescent="0.3">
      <c r="A8" s="13">
        <v>4</v>
      </c>
      <c r="B8" s="24" t="s">
        <v>130</v>
      </c>
      <c r="C8" s="24" t="s">
        <v>23</v>
      </c>
      <c r="D8" s="13">
        <v>14</v>
      </c>
      <c r="E8" s="13">
        <v>0</v>
      </c>
      <c r="F8" s="13">
        <v>9</v>
      </c>
      <c r="G8" s="13">
        <v>0</v>
      </c>
      <c r="H8" s="13">
        <v>0</v>
      </c>
      <c r="I8" s="13">
        <f t="shared" si="0"/>
        <v>23</v>
      </c>
      <c r="L8" s="25" t="s">
        <v>41</v>
      </c>
      <c r="M8" s="25" t="s">
        <v>134</v>
      </c>
      <c r="N8" s="25" t="s">
        <v>23</v>
      </c>
      <c r="O8" s="25" t="s">
        <v>106</v>
      </c>
      <c r="P8" s="25" t="s">
        <v>135</v>
      </c>
      <c r="Q8" s="25" t="s">
        <v>68</v>
      </c>
      <c r="R8" s="25" t="s">
        <v>37</v>
      </c>
      <c r="S8" s="25"/>
      <c r="T8" s="4">
        <v>12</v>
      </c>
    </row>
    <row r="9" spans="1:20" ht="15.6" x14ac:dyDescent="0.3">
      <c r="A9" s="13">
        <v>5</v>
      </c>
      <c r="B9" s="24" t="s">
        <v>136</v>
      </c>
      <c r="C9" s="24" t="s">
        <v>25</v>
      </c>
      <c r="D9" s="13">
        <v>11</v>
      </c>
      <c r="E9" s="13">
        <v>9</v>
      </c>
      <c r="F9" s="13">
        <v>0</v>
      </c>
      <c r="G9" s="13">
        <v>0</v>
      </c>
      <c r="H9" s="13">
        <v>0</v>
      </c>
      <c r="I9" s="13">
        <f t="shared" si="0"/>
        <v>20</v>
      </c>
      <c r="L9" s="25" t="s">
        <v>43</v>
      </c>
      <c r="M9" s="25" t="s">
        <v>136</v>
      </c>
      <c r="N9" s="25" t="s">
        <v>25</v>
      </c>
      <c r="O9" s="25" t="s">
        <v>106</v>
      </c>
      <c r="P9" s="25" t="s">
        <v>131</v>
      </c>
      <c r="Q9" s="25" t="s">
        <v>36</v>
      </c>
      <c r="R9" s="25" t="s">
        <v>116</v>
      </c>
      <c r="S9" s="25" t="s">
        <v>28</v>
      </c>
      <c r="T9" s="4">
        <v>11</v>
      </c>
    </row>
    <row r="10" spans="1:20" ht="15.6" x14ac:dyDescent="0.3">
      <c r="A10" s="13">
        <v>6</v>
      </c>
      <c r="B10" s="24" t="s">
        <v>132</v>
      </c>
      <c r="C10" s="24" t="s">
        <v>23</v>
      </c>
      <c r="D10" s="13">
        <v>13</v>
      </c>
      <c r="E10" s="13">
        <v>0</v>
      </c>
      <c r="F10" s="13">
        <v>6</v>
      </c>
      <c r="G10" s="13">
        <v>0</v>
      </c>
      <c r="H10" s="13">
        <v>0</v>
      </c>
      <c r="I10" s="13">
        <f t="shared" si="0"/>
        <v>19</v>
      </c>
      <c r="L10" s="25" t="s">
        <v>44</v>
      </c>
      <c r="M10" s="25" t="s">
        <v>137</v>
      </c>
      <c r="N10" s="25" t="s">
        <v>92</v>
      </c>
      <c r="O10" s="25" t="s">
        <v>106</v>
      </c>
      <c r="P10" s="25" t="s">
        <v>133</v>
      </c>
      <c r="Q10" s="25" t="s">
        <v>36</v>
      </c>
      <c r="R10" s="25" t="s">
        <v>116</v>
      </c>
      <c r="S10" s="25" t="s">
        <v>138</v>
      </c>
      <c r="T10" s="4">
        <v>10</v>
      </c>
    </row>
    <row r="11" spans="1:20" ht="15.6" x14ac:dyDescent="0.3">
      <c r="A11" s="13">
        <v>7</v>
      </c>
      <c r="B11" s="44" t="s">
        <v>257</v>
      </c>
      <c r="C11" s="44" t="s">
        <v>33</v>
      </c>
      <c r="D11" s="13">
        <v>0</v>
      </c>
      <c r="E11" s="13">
        <v>4</v>
      </c>
      <c r="F11" s="13">
        <v>0</v>
      </c>
      <c r="G11" s="13">
        <v>15</v>
      </c>
      <c r="H11" s="13">
        <v>0</v>
      </c>
      <c r="I11" s="13">
        <f t="shared" si="0"/>
        <v>19</v>
      </c>
      <c r="L11" s="25" t="s">
        <v>45</v>
      </c>
      <c r="M11" s="25" t="s">
        <v>139</v>
      </c>
      <c r="N11" s="25" t="s">
        <v>140</v>
      </c>
      <c r="O11" s="25" t="s">
        <v>106</v>
      </c>
      <c r="P11" s="25" t="s">
        <v>133</v>
      </c>
      <c r="Q11" s="25" t="s">
        <v>36</v>
      </c>
      <c r="R11" s="25" t="s">
        <v>116</v>
      </c>
      <c r="S11" s="25" t="s">
        <v>28</v>
      </c>
      <c r="T11" s="4">
        <v>9</v>
      </c>
    </row>
    <row r="12" spans="1:20" ht="15.6" x14ac:dyDescent="0.3">
      <c r="A12" s="13">
        <v>8</v>
      </c>
      <c r="B12" s="44" t="s">
        <v>229</v>
      </c>
      <c r="C12" s="44" t="s">
        <v>25</v>
      </c>
      <c r="D12" s="13">
        <v>0</v>
      </c>
      <c r="E12" s="13">
        <v>12</v>
      </c>
      <c r="F12" s="13">
        <v>5</v>
      </c>
      <c r="G12" s="13">
        <v>0</v>
      </c>
      <c r="H12" s="13">
        <v>0</v>
      </c>
      <c r="I12" s="13">
        <f t="shared" si="0"/>
        <v>17</v>
      </c>
      <c r="L12" s="25" t="s">
        <v>47</v>
      </c>
      <c r="M12" s="25" t="s">
        <v>141</v>
      </c>
      <c r="N12" s="25" t="s">
        <v>25</v>
      </c>
      <c r="O12" s="25" t="s">
        <v>106</v>
      </c>
      <c r="P12" s="25" t="s">
        <v>142</v>
      </c>
      <c r="Q12" s="25" t="s">
        <v>36</v>
      </c>
      <c r="R12" s="25" t="s">
        <v>116</v>
      </c>
      <c r="S12" s="25"/>
      <c r="T12" s="4">
        <v>8</v>
      </c>
    </row>
    <row r="13" spans="1:20" ht="15.6" x14ac:dyDescent="0.3">
      <c r="A13" s="13">
        <v>9</v>
      </c>
      <c r="B13" s="24" t="s">
        <v>141</v>
      </c>
      <c r="C13" s="24" t="s">
        <v>25</v>
      </c>
      <c r="D13" s="13">
        <v>8</v>
      </c>
      <c r="E13" s="13">
        <v>0</v>
      </c>
      <c r="F13" s="13">
        <v>7</v>
      </c>
      <c r="G13" s="13">
        <v>1</v>
      </c>
      <c r="H13" s="13">
        <v>0</v>
      </c>
      <c r="I13" s="21">
        <f t="shared" si="0"/>
        <v>16</v>
      </c>
      <c r="J13" s="22"/>
      <c r="L13" s="25" t="s">
        <v>48</v>
      </c>
      <c r="M13" s="25" t="s">
        <v>77</v>
      </c>
      <c r="N13" s="25" t="s">
        <v>23</v>
      </c>
      <c r="O13" s="25" t="s">
        <v>106</v>
      </c>
      <c r="P13" s="25" t="s">
        <v>127</v>
      </c>
      <c r="Q13" s="25" t="s">
        <v>58</v>
      </c>
      <c r="R13" s="25" t="s">
        <v>121</v>
      </c>
      <c r="S13" s="25" t="s">
        <v>28</v>
      </c>
      <c r="T13" s="4">
        <v>7</v>
      </c>
    </row>
    <row r="14" spans="1:20" ht="15.6" x14ac:dyDescent="0.3">
      <c r="A14" s="13">
        <v>10</v>
      </c>
      <c r="B14" s="24" t="s">
        <v>69</v>
      </c>
      <c r="C14" s="24" t="s">
        <v>24</v>
      </c>
      <c r="D14" s="13">
        <v>15</v>
      </c>
      <c r="E14" s="13">
        <v>0</v>
      </c>
      <c r="F14" s="13">
        <v>0</v>
      </c>
      <c r="G14" s="13">
        <v>0</v>
      </c>
      <c r="H14" s="13">
        <v>0</v>
      </c>
      <c r="I14" s="21">
        <f t="shared" si="0"/>
        <v>15</v>
      </c>
      <c r="J14" s="22"/>
      <c r="L14" s="25" t="s">
        <v>49</v>
      </c>
      <c r="M14" s="25" t="s">
        <v>143</v>
      </c>
      <c r="N14" s="25" t="s">
        <v>25</v>
      </c>
      <c r="O14" s="25" t="s">
        <v>106</v>
      </c>
      <c r="P14" s="25" t="s">
        <v>144</v>
      </c>
      <c r="Q14" s="25" t="s">
        <v>58</v>
      </c>
      <c r="R14" s="25" t="s">
        <v>121</v>
      </c>
      <c r="S14" s="25" t="s">
        <v>28</v>
      </c>
      <c r="T14" s="4">
        <v>6</v>
      </c>
    </row>
    <row r="15" spans="1:20" ht="15.6" x14ac:dyDescent="0.3">
      <c r="A15" s="13">
        <v>11</v>
      </c>
      <c r="B15" s="48" t="s">
        <v>232</v>
      </c>
      <c r="C15" s="48" t="s">
        <v>24</v>
      </c>
      <c r="D15" s="13">
        <v>0</v>
      </c>
      <c r="E15" s="13">
        <v>0</v>
      </c>
      <c r="F15" s="13">
        <v>15</v>
      </c>
      <c r="G15" s="13">
        <v>0</v>
      </c>
      <c r="H15" s="13">
        <v>0</v>
      </c>
      <c r="I15" s="21">
        <f t="shared" si="0"/>
        <v>15</v>
      </c>
      <c r="J15" s="22"/>
      <c r="L15" s="25" t="s">
        <v>50</v>
      </c>
      <c r="M15" s="25" t="s">
        <v>145</v>
      </c>
      <c r="N15" s="25" t="s">
        <v>23</v>
      </c>
      <c r="O15" s="25" t="s">
        <v>106</v>
      </c>
      <c r="P15" s="25" t="s">
        <v>135</v>
      </c>
      <c r="Q15" s="25" t="s">
        <v>58</v>
      </c>
      <c r="R15" s="25" t="s">
        <v>121</v>
      </c>
      <c r="S15" s="25"/>
      <c r="T15" s="4">
        <v>5</v>
      </c>
    </row>
    <row r="16" spans="1:20" ht="15.6" x14ac:dyDescent="0.3">
      <c r="A16" s="13">
        <v>12</v>
      </c>
      <c r="B16" s="24" t="s">
        <v>77</v>
      </c>
      <c r="C16" s="24" t="s">
        <v>23</v>
      </c>
      <c r="D16" s="13">
        <v>7</v>
      </c>
      <c r="E16" s="13">
        <v>0</v>
      </c>
      <c r="F16" s="13">
        <v>0</v>
      </c>
      <c r="G16" s="13">
        <v>8</v>
      </c>
      <c r="H16" s="13">
        <v>0</v>
      </c>
      <c r="I16" s="21">
        <f t="shared" si="0"/>
        <v>15</v>
      </c>
      <c r="J16" s="22"/>
      <c r="L16" s="25" t="s">
        <v>51</v>
      </c>
      <c r="M16" s="25" t="s">
        <v>76</v>
      </c>
      <c r="N16" s="25" t="s">
        <v>25</v>
      </c>
      <c r="O16" s="25" t="s">
        <v>106</v>
      </c>
      <c r="P16" s="25" t="s">
        <v>115</v>
      </c>
      <c r="Q16" s="25" t="s">
        <v>39</v>
      </c>
      <c r="R16" s="25" t="s">
        <v>146</v>
      </c>
      <c r="S16" s="25" t="s">
        <v>28</v>
      </c>
      <c r="T16" s="4">
        <v>4</v>
      </c>
    </row>
    <row r="17" spans="1:21" ht="15.6" x14ac:dyDescent="0.3">
      <c r="A17" s="13">
        <v>13</v>
      </c>
      <c r="B17" s="44" t="s">
        <v>259</v>
      </c>
      <c r="C17" s="44" t="s">
        <v>33</v>
      </c>
      <c r="D17" s="13">
        <v>0</v>
      </c>
      <c r="E17" s="13">
        <v>2</v>
      </c>
      <c r="F17" s="13">
        <v>0</v>
      </c>
      <c r="G17" s="13">
        <v>13</v>
      </c>
      <c r="H17" s="13">
        <v>0</v>
      </c>
      <c r="I17" s="21">
        <f t="shared" si="0"/>
        <v>15</v>
      </c>
      <c r="J17" s="22"/>
      <c r="L17" s="25" t="s">
        <v>52</v>
      </c>
      <c r="M17" s="25" t="s">
        <v>147</v>
      </c>
      <c r="N17" s="25" t="s">
        <v>23</v>
      </c>
      <c r="O17" s="25" t="s">
        <v>106</v>
      </c>
      <c r="P17" s="25" t="s">
        <v>133</v>
      </c>
      <c r="Q17" s="25" t="s">
        <v>39</v>
      </c>
      <c r="R17" s="25" t="s">
        <v>146</v>
      </c>
      <c r="S17" s="25"/>
      <c r="T17" s="4">
        <v>3</v>
      </c>
    </row>
    <row r="18" spans="1:21" ht="15.6" x14ac:dyDescent="0.3">
      <c r="A18" s="13">
        <v>14</v>
      </c>
      <c r="B18" s="44" t="s">
        <v>251</v>
      </c>
      <c r="C18" s="44" t="s">
        <v>33</v>
      </c>
      <c r="D18" s="13">
        <v>0</v>
      </c>
      <c r="E18" s="13">
        <v>14</v>
      </c>
      <c r="F18" s="13">
        <v>0</v>
      </c>
      <c r="G18" s="13">
        <v>0</v>
      </c>
      <c r="H18" s="13">
        <v>0</v>
      </c>
      <c r="I18" s="21">
        <f t="shared" si="0"/>
        <v>14</v>
      </c>
      <c r="J18" s="22"/>
      <c r="L18" s="25" t="s">
        <v>53</v>
      </c>
      <c r="M18" s="25" t="s">
        <v>148</v>
      </c>
      <c r="N18" s="25" t="s">
        <v>33</v>
      </c>
      <c r="O18" s="25" t="s">
        <v>106</v>
      </c>
      <c r="P18" s="25" t="s">
        <v>149</v>
      </c>
      <c r="Q18" s="25" t="s">
        <v>42</v>
      </c>
      <c r="R18" s="25" t="s">
        <v>150</v>
      </c>
      <c r="S18" s="25" t="s">
        <v>28</v>
      </c>
      <c r="T18" s="4">
        <v>2</v>
      </c>
    </row>
    <row r="19" spans="1:21" ht="15.6" x14ac:dyDescent="0.3">
      <c r="A19" s="13">
        <v>15</v>
      </c>
      <c r="B19" s="48" t="s">
        <v>297</v>
      </c>
      <c r="C19" s="48" t="s">
        <v>24</v>
      </c>
      <c r="D19" s="13">
        <v>0</v>
      </c>
      <c r="E19" s="13">
        <v>0</v>
      </c>
      <c r="F19" s="13">
        <v>14</v>
      </c>
      <c r="G19" s="13">
        <v>0</v>
      </c>
      <c r="H19" s="13">
        <v>0</v>
      </c>
      <c r="I19" s="21">
        <f t="shared" si="0"/>
        <v>14</v>
      </c>
      <c r="J19" s="22"/>
      <c r="L19" s="25" t="s">
        <v>54</v>
      </c>
      <c r="M19" s="25" t="s">
        <v>151</v>
      </c>
      <c r="N19" s="25" t="s">
        <v>24</v>
      </c>
      <c r="O19" s="25" t="s">
        <v>106</v>
      </c>
      <c r="P19" s="25" t="s">
        <v>152</v>
      </c>
      <c r="Q19" s="25" t="s">
        <v>42</v>
      </c>
      <c r="R19" s="25" t="s">
        <v>150</v>
      </c>
      <c r="S19" s="25"/>
      <c r="T19" s="4">
        <v>1</v>
      </c>
    </row>
    <row r="20" spans="1:21" ht="15.6" x14ac:dyDescent="0.3">
      <c r="A20" s="13">
        <v>16</v>
      </c>
      <c r="B20" s="44" t="s">
        <v>373</v>
      </c>
      <c r="C20" s="44" t="s">
        <v>25</v>
      </c>
      <c r="D20" s="13">
        <v>0</v>
      </c>
      <c r="E20" s="13">
        <v>0</v>
      </c>
      <c r="F20" s="13">
        <v>0</v>
      </c>
      <c r="G20" s="13">
        <v>14</v>
      </c>
      <c r="H20" s="13">
        <v>0</v>
      </c>
      <c r="I20" s="21">
        <f t="shared" si="0"/>
        <v>14</v>
      </c>
      <c r="J20" s="22"/>
    </row>
    <row r="21" spans="1:21" ht="15.6" x14ac:dyDescent="0.3">
      <c r="A21" s="13">
        <v>17</v>
      </c>
      <c r="B21" s="44" t="s">
        <v>252</v>
      </c>
      <c r="C21" s="44" t="s">
        <v>33</v>
      </c>
      <c r="D21" s="13">
        <v>0</v>
      </c>
      <c r="E21" s="13">
        <v>13</v>
      </c>
      <c r="F21" s="13">
        <v>0</v>
      </c>
      <c r="G21" s="13">
        <v>0</v>
      </c>
      <c r="H21" s="13">
        <v>0</v>
      </c>
      <c r="I21" s="21">
        <f t="shared" si="0"/>
        <v>13</v>
      </c>
      <c r="J21" s="22"/>
    </row>
    <row r="22" spans="1:21" ht="15.6" x14ac:dyDescent="0.3">
      <c r="A22" s="13">
        <v>18</v>
      </c>
      <c r="B22" s="48" t="s">
        <v>298</v>
      </c>
      <c r="C22" s="48" t="s">
        <v>24</v>
      </c>
      <c r="D22" s="13">
        <v>0</v>
      </c>
      <c r="E22" s="13">
        <v>0</v>
      </c>
      <c r="F22" s="13">
        <v>13</v>
      </c>
      <c r="G22" s="13">
        <v>0</v>
      </c>
      <c r="H22" s="13">
        <v>0</v>
      </c>
      <c r="I22" s="21">
        <f t="shared" si="0"/>
        <v>13</v>
      </c>
      <c r="J22" s="22"/>
      <c r="L22" s="3" t="s">
        <v>250</v>
      </c>
    </row>
    <row r="23" spans="1:21" ht="15.6" x14ac:dyDescent="0.3">
      <c r="A23" s="13">
        <v>19</v>
      </c>
      <c r="B23" s="24" t="s">
        <v>148</v>
      </c>
      <c r="C23" s="24" t="s">
        <v>33</v>
      </c>
      <c r="D23" s="13">
        <v>2</v>
      </c>
      <c r="E23" s="13">
        <v>0</v>
      </c>
      <c r="F23" s="13">
        <v>0</v>
      </c>
      <c r="G23" s="13">
        <v>11</v>
      </c>
      <c r="H23" s="13">
        <v>0</v>
      </c>
      <c r="I23" s="21">
        <f t="shared" si="0"/>
        <v>13</v>
      </c>
      <c r="J23" s="22"/>
      <c r="L23" s="5"/>
    </row>
    <row r="24" spans="1:21" ht="15.6" x14ac:dyDescent="0.3">
      <c r="A24" s="13">
        <v>20</v>
      </c>
      <c r="B24" s="24" t="s">
        <v>134</v>
      </c>
      <c r="C24" s="24" t="s">
        <v>23</v>
      </c>
      <c r="D24" s="13">
        <v>12</v>
      </c>
      <c r="E24" s="13">
        <v>0</v>
      </c>
      <c r="F24" s="13">
        <v>0</v>
      </c>
      <c r="G24" s="13">
        <v>0</v>
      </c>
      <c r="H24" s="13">
        <v>0</v>
      </c>
      <c r="I24" s="21">
        <f t="shared" si="0"/>
        <v>12</v>
      </c>
      <c r="J24" s="22"/>
      <c r="K24" s="3"/>
      <c r="L24" s="43" t="s">
        <v>102</v>
      </c>
      <c r="M24" s="43" t="s">
        <v>26</v>
      </c>
      <c r="N24" s="43" t="s">
        <v>27</v>
      </c>
      <c r="O24" s="43" t="s">
        <v>103</v>
      </c>
      <c r="P24" s="43" t="s">
        <v>28</v>
      </c>
      <c r="Q24" s="43" t="s">
        <v>29</v>
      </c>
      <c r="R24" s="43" t="s">
        <v>30</v>
      </c>
      <c r="S24" s="43" t="s">
        <v>104</v>
      </c>
      <c r="T24" s="26" t="s">
        <v>70</v>
      </c>
      <c r="U24" s="3"/>
    </row>
    <row r="25" spans="1:21" ht="15.6" x14ac:dyDescent="0.3">
      <c r="A25" s="13">
        <v>21</v>
      </c>
      <c r="B25" s="44" t="s">
        <v>99</v>
      </c>
      <c r="C25" s="44" t="s">
        <v>23</v>
      </c>
      <c r="D25" s="13">
        <v>0</v>
      </c>
      <c r="E25" s="13">
        <v>11</v>
      </c>
      <c r="F25" s="13">
        <v>0</v>
      </c>
      <c r="G25" s="13">
        <v>0</v>
      </c>
      <c r="H25" s="13">
        <v>0</v>
      </c>
      <c r="I25" s="21">
        <f t="shared" si="0"/>
        <v>11</v>
      </c>
      <c r="J25" s="22"/>
      <c r="K25" s="3"/>
      <c r="L25" t="s">
        <v>35</v>
      </c>
      <c r="M25" t="s">
        <v>139</v>
      </c>
      <c r="N25" t="s">
        <v>140</v>
      </c>
      <c r="O25" t="s">
        <v>106</v>
      </c>
      <c r="P25" t="s">
        <v>131</v>
      </c>
      <c r="Q25" t="s">
        <v>55</v>
      </c>
      <c r="R25" t="s">
        <v>37</v>
      </c>
      <c r="T25" s="4">
        <v>15</v>
      </c>
      <c r="U25" s="3"/>
    </row>
    <row r="26" spans="1:21" ht="15.6" x14ac:dyDescent="0.3">
      <c r="A26" s="13">
        <v>22</v>
      </c>
      <c r="B26" s="48" t="s">
        <v>299</v>
      </c>
      <c r="C26" s="48" t="s">
        <v>25</v>
      </c>
      <c r="D26" s="13">
        <v>0</v>
      </c>
      <c r="E26" s="13">
        <v>0</v>
      </c>
      <c r="F26" s="13">
        <v>11</v>
      </c>
      <c r="G26" s="13">
        <v>0</v>
      </c>
      <c r="H26" s="13">
        <v>0</v>
      </c>
      <c r="I26" s="21">
        <f t="shared" si="0"/>
        <v>11</v>
      </c>
      <c r="J26" s="22"/>
      <c r="K26" s="3"/>
      <c r="L26" t="s">
        <v>38</v>
      </c>
      <c r="M26" t="s">
        <v>251</v>
      </c>
      <c r="N26" t="s">
        <v>33</v>
      </c>
      <c r="O26" t="s">
        <v>106</v>
      </c>
      <c r="P26" t="s">
        <v>124</v>
      </c>
      <c r="Q26" t="s">
        <v>68</v>
      </c>
      <c r="R26" t="s">
        <v>116</v>
      </c>
      <c r="S26" t="s">
        <v>28</v>
      </c>
      <c r="T26" s="4">
        <v>14</v>
      </c>
      <c r="U26" s="3"/>
    </row>
    <row r="27" spans="1:21" ht="15.6" x14ac:dyDescent="0.3">
      <c r="A27" s="13">
        <v>23</v>
      </c>
      <c r="B27" s="48" t="s">
        <v>228</v>
      </c>
      <c r="C27" s="48" t="s">
        <v>92</v>
      </c>
      <c r="D27" s="13">
        <v>0</v>
      </c>
      <c r="E27" s="13">
        <v>0</v>
      </c>
      <c r="F27" s="13">
        <v>1</v>
      </c>
      <c r="G27" s="13">
        <v>10</v>
      </c>
      <c r="H27" s="13">
        <v>0</v>
      </c>
      <c r="I27" s="21">
        <f t="shared" si="0"/>
        <v>11</v>
      </c>
      <c r="J27" s="22"/>
      <c r="K27" s="3"/>
      <c r="L27" t="s">
        <v>40</v>
      </c>
      <c r="M27" t="s">
        <v>252</v>
      </c>
      <c r="N27" t="s">
        <v>33</v>
      </c>
      <c r="O27" t="s">
        <v>106</v>
      </c>
      <c r="P27" t="s">
        <v>152</v>
      </c>
      <c r="Q27" t="s">
        <v>68</v>
      </c>
      <c r="R27" t="s">
        <v>116</v>
      </c>
      <c r="T27" s="4">
        <v>13</v>
      </c>
      <c r="U27" s="3"/>
    </row>
    <row r="28" spans="1:21" ht="15.6" x14ac:dyDescent="0.3">
      <c r="A28" s="13">
        <v>24</v>
      </c>
      <c r="B28" s="24" t="s">
        <v>137</v>
      </c>
      <c r="C28" s="24" t="s">
        <v>92</v>
      </c>
      <c r="D28" s="13">
        <v>10</v>
      </c>
      <c r="E28" s="13">
        <v>0</v>
      </c>
      <c r="F28" s="13">
        <v>0</v>
      </c>
      <c r="G28" s="13">
        <v>0</v>
      </c>
      <c r="H28" s="13">
        <v>0</v>
      </c>
      <c r="I28" s="21">
        <f t="shared" si="0"/>
        <v>10</v>
      </c>
      <c r="J28" s="22"/>
      <c r="K28" s="3"/>
      <c r="L28" t="s">
        <v>41</v>
      </c>
      <c r="M28" t="s">
        <v>229</v>
      </c>
      <c r="N28" t="s">
        <v>25</v>
      </c>
      <c r="O28" t="s">
        <v>106</v>
      </c>
      <c r="P28" t="s">
        <v>126</v>
      </c>
      <c r="Q28" t="s">
        <v>36</v>
      </c>
      <c r="R28" t="s">
        <v>121</v>
      </c>
      <c r="S28" t="s">
        <v>28</v>
      </c>
      <c r="T28" s="4">
        <v>12</v>
      </c>
      <c r="U28" s="3"/>
    </row>
    <row r="29" spans="1:21" ht="15.6" x14ac:dyDescent="0.3">
      <c r="A29" s="13">
        <v>25</v>
      </c>
      <c r="B29" s="48" t="s">
        <v>300</v>
      </c>
      <c r="C29" s="48" t="s">
        <v>24</v>
      </c>
      <c r="D29" s="13">
        <v>0</v>
      </c>
      <c r="E29" s="13">
        <v>0</v>
      </c>
      <c r="F29" s="13">
        <v>10</v>
      </c>
      <c r="G29" s="13">
        <v>0</v>
      </c>
      <c r="H29" s="13">
        <v>0</v>
      </c>
      <c r="I29" s="21">
        <f t="shared" si="0"/>
        <v>10</v>
      </c>
      <c r="J29" s="22"/>
      <c r="K29" s="3"/>
      <c r="L29" t="s">
        <v>43</v>
      </c>
      <c r="M29" t="s">
        <v>99</v>
      </c>
      <c r="N29" t="s">
        <v>23</v>
      </c>
      <c r="O29" t="s">
        <v>106</v>
      </c>
      <c r="P29" t="s">
        <v>185</v>
      </c>
      <c r="Q29" t="s">
        <v>36</v>
      </c>
      <c r="R29" t="s">
        <v>121</v>
      </c>
      <c r="T29" s="4">
        <v>11</v>
      </c>
      <c r="U29" s="3"/>
    </row>
    <row r="30" spans="1:21" ht="15.6" x14ac:dyDescent="0.3">
      <c r="A30" s="13">
        <v>26</v>
      </c>
      <c r="B30" s="24" t="s">
        <v>151</v>
      </c>
      <c r="C30" s="24" t="s">
        <v>24</v>
      </c>
      <c r="D30" s="13">
        <v>1</v>
      </c>
      <c r="E30" s="13">
        <v>0</v>
      </c>
      <c r="F30" s="13">
        <v>8</v>
      </c>
      <c r="G30" s="13">
        <v>0</v>
      </c>
      <c r="H30" s="13">
        <v>0</v>
      </c>
      <c r="I30" s="21">
        <f t="shared" si="0"/>
        <v>9</v>
      </c>
      <c r="J30" s="22"/>
      <c r="K30" s="3"/>
      <c r="L30" t="s">
        <v>44</v>
      </c>
      <c r="M30" t="s">
        <v>76</v>
      </c>
      <c r="N30" t="s">
        <v>25</v>
      </c>
      <c r="O30" t="s">
        <v>106</v>
      </c>
      <c r="P30" t="s">
        <v>107</v>
      </c>
      <c r="Q30" t="s">
        <v>39</v>
      </c>
      <c r="R30" t="s">
        <v>150</v>
      </c>
      <c r="S30" t="s">
        <v>28</v>
      </c>
      <c r="T30" s="4">
        <v>10</v>
      </c>
      <c r="U30" s="3"/>
    </row>
    <row r="31" spans="1:21" ht="15.6" x14ac:dyDescent="0.3">
      <c r="A31" s="13">
        <v>27</v>
      </c>
      <c r="B31" s="48" t="s">
        <v>303</v>
      </c>
      <c r="C31" s="48" t="s">
        <v>92</v>
      </c>
      <c r="D31" s="13">
        <v>0</v>
      </c>
      <c r="E31" s="13">
        <v>0</v>
      </c>
      <c r="F31" s="13">
        <v>2</v>
      </c>
      <c r="G31" s="13">
        <v>7</v>
      </c>
      <c r="H31" s="13">
        <v>0</v>
      </c>
      <c r="I31" s="21">
        <f t="shared" si="0"/>
        <v>9</v>
      </c>
      <c r="J31" s="22"/>
      <c r="K31" s="3"/>
      <c r="L31" t="s">
        <v>45</v>
      </c>
      <c r="M31" t="s">
        <v>136</v>
      </c>
      <c r="N31" t="s">
        <v>25</v>
      </c>
      <c r="O31" t="s">
        <v>106</v>
      </c>
      <c r="P31" t="s">
        <v>149</v>
      </c>
      <c r="Q31" t="s">
        <v>39</v>
      </c>
      <c r="R31" t="s">
        <v>150</v>
      </c>
      <c r="S31" t="s">
        <v>28</v>
      </c>
      <c r="T31" s="4">
        <v>9</v>
      </c>
      <c r="U31" s="3"/>
    </row>
    <row r="32" spans="1:21" ht="15.6" x14ac:dyDescent="0.3">
      <c r="A32" s="13">
        <v>28</v>
      </c>
      <c r="B32" s="44" t="s">
        <v>377</v>
      </c>
      <c r="C32" s="44" t="s">
        <v>24</v>
      </c>
      <c r="D32" s="13">
        <v>0</v>
      </c>
      <c r="E32" s="13">
        <v>0</v>
      </c>
      <c r="F32" s="13">
        <v>0</v>
      </c>
      <c r="G32" s="13">
        <v>9</v>
      </c>
      <c r="H32" s="13">
        <v>0</v>
      </c>
      <c r="I32" s="21">
        <f t="shared" si="0"/>
        <v>9</v>
      </c>
      <c r="J32" s="22"/>
      <c r="K32" s="3"/>
      <c r="L32" t="s">
        <v>47</v>
      </c>
      <c r="M32" t="s">
        <v>253</v>
      </c>
      <c r="N32" t="s">
        <v>24</v>
      </c>
      <c r="O32" t="s">
        <v>106</v>
      </c>
      <c r="P32" t="s">
        <v>178</v>
      </c>
      <c r="Q32" t="s">
        <v>39</v>
      </c>
      <c r="R32" t="s">
        <v>150</v>
      </c>
      <c r="T32" s="4">
        <v>8</v>
      </c>
      <c r="U32" s="3"/>
    </row>
    <row r="33" spans="1:21" ht="15.6" x14ac:dyDescent="0.3">
      <c r="A33" s="13">
        <v>29</v>
      </c>
      <c r="B33" s="44" t="s">
        <v>256</v>
      </c>
      <c r="C33" s="44" t="s">
        <v>24</v>
      </c>
      <c r="D33" s="13">
        <v>0</v>
      </c>
      <c r="E33" s="13">
        <v>5</v>
      </c>
      <c r="F33" s="13">
        <v>3</v>
      </c>
      <c r="G33" s="13">
        <v>0</v>
      </c>
      <c r="H33" s="13">
        <v>0</v>
      </c>
      <c r="I33" s="21">
        <f t="shared" si="0"/>
        <v>8</v>
      </c>
      <c r="J33" s="22"/>
      <c r="K33" s="3"/>
      <c r="L33" t="s">
        <v>48</v>
      </c>
      <c r="M33" t="s">
        <v>254</v>
      </c>
      <c r="N33" t="s">
        <v>24</v>
      </c>
      <c r="O33" t="s">
        <v>106</v>
      </c>
      <c r="P33" t="s">
        <v>160</v>
      </c>
      <c r="Q33" t="s">
        <v>42</v>
      </c>
      <c r="R33" t="s">
        <v>168</v>
      </c>
      <c r="S33" t="s">
        <v>28</v>
      </c>
      <c r="T33" s="4">
        <v>7</v>
      </c>
      <c r="U33" s="3"/>
    </row>
    <row r="34" spans="1:21" ht="15.6" x14ac:dyDescent="0.3">
      <c r="A34" s="13">
        <v>30</v>
      </c>
      <c r="B34" s="44" t="s">
        <v>254</v>
      </c>
      <c r="C34" s="44" t="s">
        <v>24</v>
      </c>
      <c r="D34" s="13">
        <v>0</v>
      </c>
      <c r="E34" s="13">
        <v>7</v>
      </c>
      <c r="F34" s="13">
        <v>0</v>
      </c>
      <c r="G34" s="13">
        <v>0</v>
      </c>
      <c r="H34" s="13">
        <v>0</v>
      </c>
      <c r="I34" s="21">
        <f t="shared" si="0"/>
        <v>7</v>
      </c>
      <c r="J34" s="22"/>
      <c r="K34" s="3"/>
      <c r="L34" t="s">
        <v>49</v>
      </c>
      <c r="M34" t="s">
        <v>255</v>
      </c>
      <c r="N34" t="s">
        <v>25</v>
      </c>
      <c r="O34" t="s">
        <v>106</v>
      </c>
      <c r="P34" t="s">
        <v>144</v>
      </c>
      <c r="Q34" t="s">
        <v>42</v>
      </c>
      <c r="R34" t="s">
        <v>168</v>
      </c>
      <c r="S34" t="s">
        <v>122</v>
      </c>
      <c r="T34" s="4">
        <v>6</v>
      </c>
      <c r="U34" s="3"/>
    </row>
    <row r="35" spans="1:21" ht="15.6" x14ac:dyDescent="0.3">
      <c r="A35" s="13">
        <v>31</v>
      </c>
      <c r="B35" s="24" t="s">
        <v>143</v>
      </c>
      <c r="C35" s="24" t="s">
        <v>25</v>
      </c>
      <c r="D35" s="13">
        <v>6</v>
      </c>
      <c r="E35" s="13">
        <v>0</v>
      </c>
      <c r="F35" s="13">
        <v>0</v>
      </c>
      <c r="G35" s="13">
        <v>0</v>
      </c>
      <c r="H35" s="13">
        <v>0</v>
      </c>
      <c r="I35" s="21">
        <f t="shared" si="0"/>
        <v>6</v>
      </c>
      <c r="J35" s="22"/>
      <c r="K35" s="3"/>
      <c r="L35" t="s">
        <v>50</v>
      </c>
      <c r="M35" t="s">
        <v>256</v>
      </c>
      <c r="N35" t="s">
        <v>24</v>
      </c>
      <c r="O35" t="s">
        <v>106</v>
      </c>
      <c r="P35" t="s">
        <v>144</v>
      </c>
      <c r="Q35" t="s">
        <v>42</v>
      </c>
      <c r="R35" t="s">
        <v>168</v>
      </c>
      <c r="S35" t="s">
        <v>28</v>
      </c>
      <c r="T35" s="4">
        <v>5</v>
      </c>
      <c r="U35" s="3"/>
    </row>
    <row r="36" spans="1:21" ht="15.6" x14ac:dyDescent="0.3">
      <c r="A36" s="13">
        <v>32</v>
      </c>
      <c r="B36" s="44" t="s">
        <v>255</v>
      </c>
      <c r="C36" s="44" t="s">
        <v>25</v>
      </c>
      <c r="D36" s="13">
        <v>0</v>
      </c>
      <c r="E36" s="13">
        <v>6</v>
      </c>
      <c r="F36" s="13">
        <v>0</v>
      </c>
      <c r="G36" s="13">
        <v>0</v>
      </c>
      <c r="H36" s="13">
        <v>0</v>
      </c>
      <c r="I36" s="21">
        <f t="shared" si="0"/>
        <v>6</v>
      </c>
      <c r="J36" s="22"/>
      <c r="K36" s="3"/>
      <c r="L36" t="s">
        <v>51</v>
      </c>
      <c r="M36" t="s">
        <v>257</v>
      </c>
      <c r="N36" t="s">
        <v>33</v>
      </c>
      <c r="O36" t="s">
        <v>106</v>
      </c>
      <c r="P36" t="s">
        <v>181</v>
      </c>
      <c r="Q36" t="s">
        <v>42</v>
      </c>
      <c r="R36" t="s">
        <v>168</v>
      </c>
      <c r="T36" s="4">
        <v>4</v>
      </c>
      <c r="U36" s="3"/>
    </row>
    <row r="37" spans="1:21" ht="15.6" x14ac:dyDescent="0.3">
      <c r="A37" s="13">
        <v>33</v>
      </c>
      <c r="B37" s="44" t="s">
        <v>371</v>
      </c>
      <c r="C37" s="44" t="s">
        <v>92</v>
      </c>
      <c r="D37" s="13">
        <v>0</v>
      </c>
      <c r="E37" s="13">
        <v>0</v>
      </c>
      <c r="F37" s="13">
        <v>0</v>
      </c>
      <c r="G37" s="13">
        <v>6</v>
      </c>
      <c r="H37" s="13">
        <v>0</v>
      </c>
      <c r="I37" s="21">
        <f t="shared" ref="I37:I57" si="1">SUM(LARGE(D37:H37,1)+LARGE(D37:H37,2)+LARGE(D37:H37,3))</f>
        <v>6</v>
      </c>
      <c r="J37" s="22"/>
      <c r="K37" s="3"/>
      <c r="L37" t="s">
        <v>52</v>
      </c>
      <c r="M37" t="s">
        <v>258</v>
      </c>
      <c r="N37" t="s">
        <v>25</v>
      </c>
      <c r="O37" t="s">
        <v>106</v>
      </c>
      <c r="P37" t="s">
        <v>169</v>
      </c>
      <c r="Q37" t="s">
        <v>167</v>
      </c>
      <c r="R37" t="s">
        <v>174</v>
      </c>
      <c r="S37" t="s">
        <v>28</v>
      </c>
      <c r="T37" s="4">
        <v>3</v>
      </c>
      <c r="U37" s="3"/>
    </row>
    <row r="38" spans="1:21" ht="15.6" x14ac:dyDescent="0.3">
      <c r="A38" s="13">
        <v>34</v>
      </c>
      <c r="B38" s="24" t="s">
        <v>145</v>
      </c>
      <c r="C38" s="24" t="s">
        <v>23</v>
      </c>
      <c r="D38" s="13">
        <v>5</v>
      </c>
      <c r="E38" s="13">
        <v>0</v>
      </c>
      <c r="F38" s="13">
        <v>0</v>
      </c>
      <c r="G38" s="13">
        <v>0</v>
      </c>
      <c r="H38" s="13">
        <v>0</v>
      </c>
      <c r="I38" s="21">
        <f t="shared" si="1"/>
        <v>5</v>
      </c>
      <c r="J38" s="22"/>
      <c r="K38" s="3"/>
      <c r="L38" t="s">
        <v>53</v>
      </c>
      <c r="M38" t="s">
        <v>259</v>
      </c>
      <c r="N38" t="s">
        <v>33</v>
      </c>
      <c r="O38" t="s">
        <v>106</v>
      </c>
      <c r="P38" t="s">
        <v>131</v>
      </c>
      <c r="Q38" t="s">
        <v>167</v>
      </c>
      <c r="R38" t="s">
        <v>174</v>
      </c>
      <c r="S38" t="s">
        <v>28</v>
      </c>
      <c r="T38" s="4">
        <v>2</v>
      </c>
      <c r="U38" s="3"/>
    </row>
    <row r="39" spans="1:21" ht="15.6" x14ac:dyDescent="0.3">
      <c r="A39" s="13">
        <v>35</v>
      </c>
      <c r="B39" s="48" t="s">
        <v>301</v>
      </c>
      <c r="C39" s="48" t="s">
        <v>92</v>
      </c>
      <c r="D39" s="13">
        <v>0</v>
      </c>
      <c r="E39" s="13">
        <v>0</v>
      </c>
      <c r="F39" s="13">
        <v>4</v>
      </c>
      <c r="G39" s="13">
        <v>0</v>
      </c>
      <c r="H39" s="13">
        <v>0</v>
      </c>
      <c r="I39" s="21">
        <f t="shared" si="1"/>
        <v>4</v>
      </c>
      <c r="J39" s="22"/>
      <c r="K39" s="3"/>
      <c r="L39" t="s">
        <v>54</v>
      </c>
      <c r="M39" t="s">
        <v>260</v>
      </c>
      <c r="N39" t="s">
        <v>33</v>
      </c>
      <c r="O39" t="s">
        <v>106</v>
      </c>
      <c r="P39" t="s">
        <v>133</v>
      </c>
      <c r="Q39" t="s">
        <v>167</v>
      </c>
      <c r="R39" t="s">
        <v>174</v>
      </c>
      <c r="T39" s="4">
        <v>1</v>
      </c>
      <c r="U39" s="3"/>
    </row>
    <row r="40" spans="1:21" ht="15.6" x14ac:dyDescent="0.3">
      <c r="A40" s="13">
        <v>36</v>
      </c>
      <c r="B40" s="44" t="s">
        <v>398</v>
      </c>
      <c r="C40" s="44" t="s">
        <v>33</v>
      </c>
      <c r="D40" s="13">
        <v>0</v>
      </c>
      <c r="E40" s="13">
        <v>0</v>
      </c>
      <c r="F40" s="13">
        <v>0</v>
      </c>
      <c r="G40" s="13">
        <v>4</v>
      </c>
      <c r="H40" s="13">
        <v>0</v>
      </c>
      <c r="I40" s="21">
        <f t="shared" si="1"/>
        <v>4</v>
      </c>
      <c r="J40" s="22"/>
    </row>
    <row r="41" spans="1:21" ht="15.6" x14ac:dyDescent="0.3">
      <c r="A41" s="13">
        <v>37</v>
      </c>
      <c r="B41" s="24" t="s">
        <v>147</v>
      </c>
      <c r="C41" s="24" t="s">
        <v>23</v>
      </c>
      <c r="D41" s="13">
        <v>3</v>
      </c>
      <c r="E41" s="13">
        <v>0</v>
      </c>
      <c r="F41" s="13">
        <v>0</v>
      </c>
      <c r="G41" s="13">
        <v>0</v>
      </c>
      <c r="H41" s="13">
        <v>0</v>
      </c>
      <c r="I41" s="21">
        <f t="shared" si="1"/>
        <v>3</v>
      </c>
      <c r="J41" s="22"/>
      <c r="L41" t="s">
        <v>304</v>
      </c>
    </row>
    <row r="42" spans="1:21" ht="15.6" x14ac:dyDescent="0.3">
      <c r="A42" s="13">
        <v>38</v>
      </c>
      <c r="B42" s="44" t="s">
        <v>258</v>
      </c>
      <c r="C42" s="44" t="s">
        <v>25</v>
      </c>
      <c r="D42" s="13">
        <v>0</v>
      </c>
      <c r="E42" s="13">
        <v>3</v>
      </c>
      <c r="F42" s="13">
        <v>0</v>
      </c>
      <c r="G42" s="13">
        <v>0</v>
      </c>
      <c r="H42" s="13">
        <v>0</v>
      </c>
      <c r="I42" s="21">
        <f t="shared" si="1"/>
        <v>3</v>
      </c>
      <c r="J42" s="22"/>
      <c r="L42" s="43" t="s">
        <v>102</v>
      </c>
      <c r="M42" s="43" t="s">
        <v>26</v>
      </c>
      <c r="N42" s="43" t="s">
        <v>27</v>
      </c>
      <c r="O42" s="43" t="s">
        <v>103</v>
      </c>
      <c r="P42" s="43" t="s">
        <v>28</v>
      </c>
      <c r="Q42" s="43" t="s">
        <v>29</v>
      </c>
      <c r="R42" s="43" t="s">
        <v>30</v>
      </c>
      <c r="S42" s="43" t="s">
        <v>104</v>
      </c>
      <c r="T42" s="26" t="s">
        <v>70</v>
      </c>
    </row>
    <row r="43" spans="1:21" ht="15.6" x14ac:dyDescent="0.3">
      <c r="A43" s="13">
        <v>39</v>
      </c>
      <c r="B43" s="44" t="s">
        <v>399</v>
      </c>
      <c r="C43" s="44" t="s">
        <v>33</v>
      </c>
      <c r="D43" s="13">
        <v>0</v>
      </c>
      <c r="E43" s="13">
        <v>0</v>
      </c>
      <c r="F43" s="13">
        <v>0</v>
      </c>
      <c r="G43" s="13">
        <v>3</v>
      </c>
      <c r="H43" s="13">
        <v>0</v>
      </c>
      <c r="I43" s="21">
        <f t="shared" si="1"/>
        <v>3</v>
      </c>
      <c r="J43" s="22"/>
      <c r="L43" t="s">
        <v>35</v>
      </c>
      <c r="M43" t="s">
        <v>232</v>
      </c>
      <c r="N43" t="s">
        <v>24</v>
      </c>
      <c r="O43" t="s">
        <v>106</v>
      </c>
      <c r="P43" t="s">
        <v>187</v>
      </c>
      <c r="Q43" t="s">
        <v>66</v>
      </c>
      <c r="R43" t="s">
        <v>56</v>
      </c>
      <c r="T43" s="4">
        <v>15</v>
      </c>
    </row>
    <row r="44" spans="1:21" ht="15.6" x14ac:dyDescent="0.3">
      <c r="A44" s="13">
        <v>40</v>
      </c>
      <c r="B44" s="15" t="s">
        <v>374</v>
      </c>
      <c r="C44" s="15" t="s">
        <v>25</v>
      </c>
      <c r="D44" s="13">
        <v>0</v>
      </c>
      <c r="E44" s="13">
        <v>0</v>
      </c>
      <c r="F44" s="13">
        <v>0</v>
      </c>
      <c r="G44" s="13">
        <v>2</v>
      </c>
      <c r="H44" s="13">
        <v>0</v>
      </c>
      <c r="I44" s="21">
        <f t="shared" si="1"/>
        <v>2</v>
      </c>
      <c r="J44" s="22"/>
      <c r="L44" t="s">
        <v>38</v>
      </c>
      <c r="M44" t="s">
        <v>297</v>
      </c>
      <c r="N44" t="s">
        <v>24</v>
      </c>
      <c r="O44" t="s">
        <v>106</v>
      </c>
      <c r="P44" t="s">
        <v>107</v>
      </c>
      <c r="Q44" t="s">
        <v>36</v>
      </c>
      <c r="R44" t="s">
        <v>116</v>
      </c>
      <c r="T44" s="4">
        <v>14</v>
      </c>
    </row>
    <row r="45" spans="1:21" ht="15.6" x14ac:dyDescent="0.3">
      <c r="A45" s="13">
        <v>41</v>
      </c>
      <c r="B45" s="44" t="s">
        <v>260</v>
      </c>
      <c r="C45" s="44" t="s">
        <v>33</v>
      </c>
      <c r="D45" s="13">
        <v>0</v>
      </c>
      <c r="E45" s="13">
        <v>1</v>
      </c>
      <c r="F45" s="13">
        <v>0</v>
      </c>
      <c r="G45" s="13">
        <v>0</v>
      </c>
      <c r="H45" s="13">
        <v>0</v>
      </c>
      <c r="I45" s="21">
        <f t="shared" si="1"/>
        <v>1</v>
      </c>
      <c r="J45" s="22"/>
      <c r="L45" t="s">
        <v>40</v>
      </c>
      <c r="M45" t="s">
        <v>298</v>
      </c>
      <c r="N45" t="s">
        <v>24</v>
      </c>
      <c r="O45" t="s">
        <v>106</v>
      </c>
      <c r="P45" t="s">
        <v>160</v>
      </c>
      <c r="Q45" t="s">
        <v>58</v>
      </c>
      <c r="R45" t="s">
        <v>121</v>
      </c>
      <c r="T45" s="4">
        <v>13</v>
      </c>
    </row>
    <row r="46" spans="1:21" ht="15.6" x14ac:dyDescent="0.3">
      <c r="A46" s="13">
        <v>42</v>
      </c>
      <c r="B46" s="15"/>
      <c r="C46" s="15"/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21">
        <f t="shared" si="1"/>
        <v>0</v>
      </c>
      <c r="J46" s="22"/>
      <c r="L46" t="s">
        <v>41</v>
      </c>
      <c r="M46" t="s">
        <v>253</v>
      </c>
      <c r="N46" t="s">
        <v>24</v>
      </c>
      <c r="O46" t="s">
        <v>106</v>
      </c>
      <c r="P46" t="s">
        <v>176</v>
      </c>
      <c r="Q46" t="s">
        <v>39</v>
      </c>
      <c r="R46" t="s">
        <v>146</v>
      </c>
      <c r="T46" s="4">
        <v>12</v>
      </c>
    </row>
    <row r="47" spans="1:21" ht="15.6" x14ac:dyDescent="0.3">
      <c r="A47" s="13">
        <v>43</v>
      </c>
      <c r="B47" s="15"/>
      <c r="C47" s="15"/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21">
        <f t="shared" si="1"/>
        <v>0</v>
      </c>
      <c r="J47" s="22"/>
      <c r="L47" t="s">
        <v>43</v>
      </c>
      <c r="M47" t="s">
        <v>299</v>
      </c>
      <c r="N47" t="s">
        <v>25</v>
      </c>
      <c r="O47" t="s">
        <v>106</v>
      </c>
      <c r="P47" t="s">
        <v>115</v>
      </c>
      <c r="Q47" t="s">
        <v>42</v>
      </c>
      <c r="R47" t="s">
        <v>150</v>
      </c>
      <c r="T47" s="4">
        <v>11</v>
      </c>
    </row>
    <row r="48" spans="1:21" ht="15.6" x14ac:dyDescent="0.3">
      <c r="A48" s="13">
        <v>44</v>
      </c>
      <c r="B48" s="15"/>
      <c r="C48" s="15"/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21">
        <f t="shared" si="1"/>
        <v>0</v>
      </c>
      <c r="J48" s="22"/>
      <c r="L48" t="s">
        <v>44</v>
      </c>
      <c r="M48" t="s">
        <v>300</v>
      </c>
      <c r="N48" t="s">
        <v>24</v>
      </c>
      <c r="O48" t="s">
        <v>106</v>
      </c>
      <c r="P48" t="s">
        <v>113</v>
      </c>
      <c r="Q48" t="s">
        <v>167</v>
      </c>
      <c r="R48" t="s">
        <v>168</v>
      </c>
      <c r="S48" t="s">
        <v>28</v>
      </c>
      <c r="T48" s="4">
        <v>10</v>
      </c>
    </row>
    <row r="49" spans="1:20" ht="15.6" x14ac:dyDescent="0.3">
      <c r="A49" s="13">
        <v>45</v>
      </c>
      <c r="B49" s="15"/>
      <c r="C49" s="15"/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21">
        <f t="shared" si="1"/>
        <v>0</v>
      </c>
      <c r="J49" s="22"/>
      <c r="L49" t="s">
        <v>45</v>
      </c>
      <c r="M49" t="s">
        <v>130</v>
      </c>
      <c r="N49" t="s">
        <v>23</v>
      </c>
      <c r="O49" t="s">
        <v>106</v>
      </c>
      <c r="P49" t="s">
        <v>149</v>
      </c>
      <c r="Q49" t="s">
        <v>167</v>
      </c>
      <c r="R49" t="s">
        <v>168</v>
      </c>
      <c r="S49" t="s">
        <v>28</v>
      </c>
      <c r="T49" s="4">
        <v>9</v>
      </c>
    </row>
    <row r="50" spans="1:20" ht="15.6" x14ac:dyDescent="0.3">
      <c r="A50" s="13">
        <v>46</v>
      </c>
      <c r="B50" s="15"/>
      <c r="C50" s="15"/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21">
        <f t="shared" si="1"/>
        <v>0</v>
      </c>
      <c r="J50" s="22"/>
      <c r="L50" t="s">
        <v>47</v>
      </c>
      <c r="M50" t="s">
        <v>151</v>
      </c>
      <c r="N50" t="s">
        <v>24</v>
      </c>
      <c r="O50" t="s">
        <v>106</v>
      </c>
      <c r="P50" t="s">
        <v>178</v>
      </c>
      <c r="Q50" t="s">
        <v>167</v>
      </c>
      <c r="R50" t="s">
        <v>168</v>
      </c>
      <c r="S50" t="s">
        <v>28</v>
      </c>
      <c r="T50" s="4">
        <v>8</v>
      </c>
    </row>
    <row r="51" spans="1:20" ht="15.6" x14ac:dyDescent="0.3">
      <c r="A51" s="13">
        <v>47</v>
      </c>
      <c r="B51" s="15"/>
      <c r="C51" s="15"/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21">
        <f t="shared" si="1"/>
        <v>0</v>
      </c>
      <c r="J51" s="22"/>
      <c r="L51" t="s">
        <v>48</v>
      </c>
      <c r="M51" t="s">
        <v>141</v>
      </c>
      <c r="N51" t="s">
        <v>25</v>
      </c>
      <c r="O51" t="s">
        <v>106</v>
      </c>
      <c r="P51" t="s">
        <v>181</v>
      </c>
      <c r="Q51" t="s">
        <v>167</v>
      </c>
      <c r="R51" t="s">
        <v>168</v>
      </c>
      <c r="T51" s="4">
        <v>7</v>
      </c>
    </row>
    <row r="52" spans="1:20" ht="15.6" x14ac:dyDescent="0.3">
      <c r="A52" s="13">
        <v>48</v>
      </c>
      <c r="B52" s="15"/>
      <c r="C52" s="15"/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f t="shared" si="1"/>
        <v>0</v>
      </c>
      <c r="J52" s="22"/>
      <c r="L52" t="s">
        <v>49</v>
      </c>
      <c r="M52" t="s">
        <v>132</v>
      </c>
      <c r="N52" t="s">
        <v>23</v>
      </c>
      <c r="O52" t="s">
        <v>106</v>
      </c>
      <c r="P52" t="s">
        <v>127</v>
      </c>
      <c r="Q52" t="s">
        <v>46</v>
      </c>
      <c r="R52" t="s">
        <v>174</v>
      </c>
      <c r="T52" s="4">
        <v>6</v>
      </c>
    </row>
    <row r="53" spans="1:20" ht="15.6" x14ac:dyDescent="0.3">
      <c r="A53" s="13">
        <v>49</v>
      </c>
      <c r="B53" s="15"/>
      <c r="C53" s="15"/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f t="shared" si="1"/>
        <v>0</v>
      </c>
      <c r="J53" s="22"/>
      <c r="L53" t="s">
        <v>50</v>
      </c>
      <c r="M53" t="s">
        <v>229</v>
      </c>
      <c r="N53" t="s">
        <v>25</v>
      </c>
      <c r="O53" t="s">
        <v>106</v>
      </c>
      <c r="P53" t="s">
        <v>160</v>
      </c>
      <c r="Q53" t="s">
        <v>265</v>
      </c>
      <c r="R53" t="s">
        <v>180</v>
      </c>
      <c r="S53" t="s">
        <v>28</v>
      </c>
      <c r="T53" s="4">
        <v>5</v>
      </c>
    </row>
    <row r="54" spans="1:20" ht="15.6" x14ac:dyDescent="0.3">
      <c r="A54" s="13">
        <v>50</v>
      </c>
      <c r="B54" s="15"/>
      <c r="C54" s="15"/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f t="shared" si="1"/>
        <v>0</v>
      </c>
      <c r="J54" s="22"/>
      <c r="L54" t="s">
        <v>51</v>
      </c>
      <c r="M54" t="s">
        <v>301</v>
      </c>
      <c r="N54" t="s">
        <v>92</v>
      </c>
      <c r="O54" t="s">
        <v>106</v>
      </c>
      <c r="P54" t="s">
        <v>107</v>
      </c>
      <c r="Q54" t="s">
        <v>265</v>
      </c>
      <c r="R54" t="s">
        <v>180</v>
      </c>
      <c r="S54" t="s">
        <v>28</v>
      </c>
      <c r="T54" s="4">
        <v>4</v>
      </c>
    </row>
    <row r="55" spans="1:20" ht="15.6" x14ac:dyDescent="0.3">
      <c r="A55" s="13">
        <v>51</v>
      </c>
      <c r="B55" s="15"/>
      <c r="C55" s="15"/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f t="shared" si="1"/>
        <v>0</v>
      </c>
      <c r="J55" s="22"/>
      <c r="L55" t="s">
        <v>52</v>
      </c>
      <c r="M55" t="s">
        <v>256</v>
      </c>
      <c r="N55" t="s">
        <v>24</v>
      </c>
      <c r="O55" t="s">
        <v>106</v>
      </c>
      <c r="P55" t="s">
        <v>131</v>
      </c>
      <c r="Q55" t="s">
        <v>265</v>
      </c>
      <c r="R55" t="s">
        <v>180</v>
      </c>
      <c r="S55" t="s">
        <v>302</v>
      </c>
      <c r="T55" s="4">
        <v>3</v>
      </c>
    </row>
    <row r="56" spans="1:20" ht="15.6" x14ac:dyDescent="0.3">
      <c r="A56" s="13">
        <v>52</v>
      </c>
      <c r="B56" s="15"/>
      <c r="C56" s="15"/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f t="shared" si="1"/>
        <v>0</v>
      </c>
      <c r="J56" s="22"/>
      <c r="L56" t="s">
        <v>53</v>
      </c>
      <c r="M56" t="s">
        <v>303</v>
      </c>
      <c r="N56" t="s">
        <v>92</v>
      </c>
      <c r="O56" t="s">
        <v>106</v>
      </c>
      <c r="P56" t="s">
        <v>131</v>
      </c>
      <c r="Q56" t="s">
        <v>265</v>
      </c>
      <c r="R56" t="s">
        <v>180</v>
      </c>
      <c r="S56" t="s">
        <v>28</v>
      </c>
      <c r="T56" s="4">
        <v>2</v>
      </c>
    </row>
    <row r="57" spans="1:20" ht="15.6" x14ac:dyDescent="0.3">
      <c r="A57" s="13">
        <v>53</v>
      </c>
      <c r="B57" s="15"/>
      <c r="C57" s="15"/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f t="shared" si="1"/>
        <v>0</v>
      </c>
      <c r="J57" s="22"/>
      <c r="L57" t="s">
        <v>54</v>
      </c>
      <c r="M57" t="s">
        <v>228</v>
      </c>
      <c r="N57" t="s">
        <v>92</v>
      </c>
      <c r="O57" t="s">
        <v>106</v>
      </c>
      <c r="P57" t="s">
        <v>133</v>
      </c>
      <c r="Q57" t="s">
        <v>265</v>
      </c>
      <c r="R57" t="s">
        <v>180</v>
      </c>
      <c r="T57" s="4">
        <v>1</v>
      </c>
    </row>
    <row r="58" spans="1:20" ht="15.6" x14ac:dyDescent="0.3">
      <c r="A58" s="20" t="s">
        <v>71</v>
      </c>
      <c r="B58" s="20"/>
      <c r="C58" s="20"/>
      <c r="D58" s="18">
        <f>SUM(D5:D57)</f>
        <v>120</v>
      </c>
      <c r="E58" s="18">
        <f>SUM(E5:E57)</f>
        <v>120</v>
      </c>
      <c r="F58" s="18">
        <f>SUM(F5:F57)</f>
        <v>120</v>
      </c>
      <c r="G58" s="18">
        <f>SUM(G5:G57)</f>
        <v>120</v>
      </c>
      <c r="H58" s="18">
        <f>SUM(H5:H57)</f>
        <v>0</v>
      </c>
      <c r="I58" s="18"/>
      <c r="J58" s="22"/>
      <c r="L58" s="7"/>
    </row>
    <row r="59" spans="1:20" ht="15.6" x14ac:dyDescent="0.3">
      <c r="A59" s="20"/>
      <c r="B59" s="20"/>
      <c r="C59" s="20"/>
      <c r="D59" s="18"/>
      <c r="E59" s="18"/>
      <c r="F59" s="18"/>
      <c r="G59" s="18"/>
      <c r="H59" s="18"/>
      <c r="I59" s="20"/>
      <c r="J59" s="22"/>
    </row>
    <row r="60" spans="1:20" ht="15.6" x14ac:dyDescent="0.3">
      <c r="A60" s="20" t="s">
        <v>20</v>
      </c>
      <c r="B60" s="20"/>
      <c r="C60" s="20"/>
      <c r="D60" s="18"/>
      <c r="E60" s="18"/>
      <c r="F60" s="18"/>
      <c r="G60" s="18"/>
      <c r="H60" s="18"/>
      <c r="I60" s="20"/>
      <c r="L60" t="s">
        <v>400</v>
      </c>
      <c r="O60" t="s">
        <v>397</v>
      </c>
    </row>
    <row r="61" spans="1:20" ht="15.6" x14ac:dyDescent="0.3">
      <c r="A61" s="20" t="s">
        <v>21</v>
      </c>
      <c r="B61" s="20"/>
      <c r="C61" s="20"/>
      <c r="D61" s="18"/>
      <c r="E61" s="18"/>
      <c r="F61" s="18"/>
      <c r="G61" s="18"/>
      <c r="H61" s="18"/>
      <c r="I61" s="20"/>
      <c r="L61" s="60">
        <v>1</v>
      </c>
      <c r="M61" s="60" t="s">
        <v>401</v>
      </c>
      <c r="N61" s="60" t="s">
        <v>33</v>
      </c>
      <c r="O61" s="61">
        <v>32.6</v>
      </c>
      <c r="P61" s="61">
        <v>33</v>
      </c>
      <c r="Q61" s="61">
        <v>-4</v>
      </c>
      <c r="R61" s="61">
        <v>69</v>
      </c>
      <c r="S61" s="62"/>
      <c r="T61" s="63">
        <v>15</v>
      </c>
    </row>
    <row r="62" spans="1:20" ht="15.6" x14ac:dyDescent="0.3">
      <c r="A62" s="20" t="s">
        <v>22</v>
      </c>
      <c r="B62" s="20"/>
      <c r="C62" s="20"/>
      <c r="D62" s="18"/>
      <c r="E62" s="18"/>
      <c r="F62" s="18"/>
      <c r="G62" s="18"/>
      <c r="H62" s="18"/>
      <c r="I62" s="20"/>
      <c r="L62" s="60">
        <v>2</v>
      </c>
      <c r="M62" s="60" t="s">
        <v>402</v>
      </c>
      <c r="N62" s="60" t="s">
        <v>25</v>
      </c>
      <c r="O62" s="61">
        <v>35.799999999999997</v>
      </c>
      <c r="P62" s="61">
        <v>29</v>
      </c>
      <c r="Q62" s="61">
        <v>1</v>
      </c>
      <c r="R62" s="61">
        <v>74</v>
      </c>
      <c r="S62" s="62"/>
      <c r="T62" s="4">
        <f>+T61-1</f>
        <v>14</v>
      </c>
    </row>
    <row r="63" spans="1:20" x14ac:dyDescent="0.3">
      <c r="L63" s="60">
        <v>3</v>
      </c>
      <c r="M63" s="60" t="s">
        <v>403</v>
      </c>
      <c r="N63" s="60" t="s">
        <v>33</v>
      </c>
      <c r="O63" s="61">
        <v>26</v>
      </c>
      <c r="P63" s="61">
        <v>26</v>
      </c>
      <c r="Q63" s="61">
        <v>2</v>
      </c>
      <c r="R63" s="61">
        <v>75</v>
      </c>
      <c r="S63" s="62"/>
      <c r="T63" s="4">
        <f t="shared" ref="T63:T75" si="2">+T62-1</f>
        <v>13</v>
      </c>
    </row>
    <row r="64" spans="1:20" x14ac:dyDescent="0.3">
      <c r="L64" s="60">
        <v>4</v>
      </c>
      <c r="M64" s="60" t="s">
        <v>404</v>
      </c>
      <c r="N64" s="60" t="s">
        <v>25</v>
      </c>
      <c r="O64" s="61">
        <v>29</v>
      </c>
      <c r="P64" s="61">
        <v>22</v>
      </c>
      <c r="Q64" s="61">
        <v>3</v>
      </c>
      <c r="R64" s="61">
        <v>76</v>
      </c>
      <c r="S64" s="62" t="s">
        <v>28</v>
      </c>
      <c r="T64" s="4">
        <f t="shared" si="2"/>
        <v>12</v>
      </c>
    </row>
    <row r="65" spans="12:20" x14ac:dyDescent="0.3">
      <c r="L65" s="60">
        <v>5</v>
      </c>
      <c r="M65" s="60" t="s">
        <v>405</v>
      </c>
      <c r="N65" s="60" t="s">
        <v>33</v>
      </c>
      <c r="O65" s="61">
        <v>29.8</v>
      </c>
      <c r="P65" s="61">
        <v>23</v>
      </c>
      <c r="Q65" s="61">
        <v>3</v>
      </c>
      <c r="R65" s="61">
        <v>76</v>
      </c>
      <c r="S65" s="62" t="s">
        <v>28</v>
      </c>
      <c r="T65" s="4">
        <f t="shared" si="2"/>
        <v>11</v>
      </c>
    </row>
    <row r="66" spans="12:20" x14ac:dyDescent="0.3">
      <c r="L66" s="60">
        <v>6</v>
      </c>
      <c r="M66" s="60" t="s">
        <v>406</v>
      </c>
      <c r="N66" s="60" t="s">
        <v>92</v>
      </c>
      <c r="O66" s="61">
        <v>28.1</v>
      </c>
      <c r="P66" s="61">
        <v>28</v>
      </c>
      <c r="Q66" s="61">
        <v>3</v>
      </c>
      <c r="R66" s="61">
        <v>76</v>
      </c>
      <c r="S66" s="62"/>
      <c r="T66" s="4">
        <f t="shared" si="2"/>
        <v>10</v>
      </c>
    </row>
    <row r="67" spans="12:20" x14ac:dyDescent="0.3">
      <c r="L67" s="60">
        <v>7</v>
      </c>
      <c r="M67" s="60" t="s">
        <v>407</v>
      </c>
      <c r="N67" s="60" t="s">
        <v>24</v>
      </c>
      <c r="O67" s="61">
        <v>30.4</v>
      </c>
      <c r="P67" s="61">
        <v>23</v>
      </c>
      <c r="Q67" s="61">
        <v>4</v>
      </c>
      <c r="R67" s="61">
        <v>77</v>
      </c>
      <c r="S67" s="62" t="s">
        <v>28</v>
      </c>
      <c r="T67" s="4">
        <f t="shared" si="2"/>
        <v>9</v>
      </c>
    </row>
    <row r="68" spans="12:20" x14ac:dyDescent="0.3">
      <c r="L68" s="60">
        <v>8</v>
      </c>
      <c r="M68" s="60" t="s">
        <v>408</v>
      </c>
      <c r="N68" s="60" t="s">
        <v>23</v>
      </c>
      <c r="O68" s="61">
        <v>24.8</v>
      </c>
      <c r="P68" s="61">
        <v>25</v>
      </c>
      <c r="Q68" s="61">
        <v>4</v>
      </c>
      <c r="R68" s="61">
        <v>77</v>
      </c>
      <c r="S68" s="62" t="s">
        <v>28</v>
      </c>
      <c r="T68" s="4">
        <f t="shared" si="2"/>
        <v>8</v>
      </c>
    </row>
    <row r="69" spans="12:20" x14ac:dyDescent="0.3">
      <c r="L69" s="60">
        <v>9</v>
      </c>
      <c r="M69" s="60" t="s">
        <v>409</v>
      </c>
      <c r="N69" s="60" t="s">
        <v>92</v>
      </c>
      <c r="O69" s="61">
        <v>27</v>
      </c>
      <c r="P69" s="61">
        <v>27</v>
      </c>
      <c r="Q69" s="61">
        <v>4</v>
      </c>
      <c r="R69" s="61">
        <v>77</v>
      </c>
      <c r="S69" s="62" t="s">
        <v>28</v>
      </c>
      <c r="T69" s="4">
        <f t="shared" si="2"/>
        <v>7</v>
      </c>
    </row>
    <row r="70" spans="12:20" x14ac:dyDescent="0.3">
      <c r="L70" s="60">
        <v>10</v>
      </c>
      <c r="M70" s="60" t="s">
        <v>410</v>
      </c>
      <c r="N70" s="60" t="s">
        <v>92</v>
      </c>
      <c r="O70" s="61">
        <v>34.4</v>
      </c>
      <c r="P70" s="61">
        <v>35</v>
      </c>
      <c r="Q70" s="61">
        <v>4</v>
      </c>
      <c r="R70" s="61">
        <v>77</v>
      </c>
      <c r="S70" s="62"/>
      <c r="T70" s="4">
        <f t="shared" si="2"/>
        <v>6</v>
      </c>
    </row>
    <row r="71" spans="12:20" x14ac:dyDescent="0.3">
      <c r="L71" s="60">
        <v>11</v>
      </c>
      <c r="M71" s="60" t="s">
        <v>411</v>
      </c>
      <c r="N71" s="60" t="s">
        <v>24</v>
      </c>
      <c r="O71" s="61">
        <v>26.3</v>
      </c>
      <c r="P71" s="61">
        <v>26</v>
      </c>
      <c r="Q71" s="61">
        <v>5</v>
      </c>
      <c r="R71" s="61">
        <v>78</v>
      </c>
      <c r="S71" s="62" t="s">
        <v>28</v>
      </c>
      <c r="T71" s="4">
        <f t="shared" si="2"/>
        <v>5</v>
      </c>
    </row>
    <row r="72" spans="12:20" x14ac:dyDescent="0.3">
      <c r="L72" s="60">
        <v>12</v>
      </c>
      <c r="M72" s="60" t="s">
        <v>412</v>
      </c>
      <c r="N72" s="60" t="s">
        <v>33</v>
      </c>
      <c r="O72" s="61">
        <v>35.299999999999997</v>
      </c>
      <c r="P72" s="61">
        <v>36</v>
      </c>
      <c r="Q72" s="61">
        <v>5</v>
      </c>
      <c r="R72" s="61">
        <v>78</v>
      </c>
      <c r="S72" s="62"/>
      <c r="T72" s="4">
        <f t="shared" si="2"/>
        <v>4</v>
      </c>
    </row>
    <row r="73" spans="12:20" x14ac:dyDescent="0.3">
      <c r="L73" s="60">
        <v>13</v>
      </c>
      <c r="M73" s="60" t="s">
        <v>413</v>
      </c>
      <c r="N73" s="60" t="s">
        <v>33</v>
      </c>
      <c r="O73" s="61">
        <v>25.6</v>
      </c>
      <c r="P73" s="61">
        <v>19</v>
      </c>
      <c r="Q73" s="61">
        <v>6</v>
      </c>
      <c r="R73" s="61">
        <v>79</v>
      </c>
      <c r="S73" s="62" t="s">
        <v>28</v>
      </c>
      <c r="T73" s="4">
        <f t="shared" si="2"/>
        <v>3</v>
      </c>
    </row>
    <row r="74" spans="12:20" x14ac:dyDescent="0.3">
      <c r="L74" s="60">
        <v>14</v>
      </c>
      <c r="M74" s="60" t="s">
        <v>414</v>
      </c>
      <c r="N74" s="60" t="s">
        <v>25</v>
      </c>
      <c r="O74" s="61">
        <v>29.7</v>
      </c>
      <c r="P74" s="61">
        <v>23</v>
      </c>
      <c r="Q74" s="61">
        <v>6</v>
      </c>
      <c r="R74" s="61">
        <v>79</v>
      </c>
      <c r="S74" s="62" t="s">
        <v>28</v>
      </c>
      <c r="T74" s="4">
        <f t="shared" si="2"/>
        <v>2</v>
      </c>
    </row>
    <row r="75" spans="12:20" x14ac:dyDescent="0.3">
      <c r="L75" s="60">
        <v>15</v>
      </c>
      <c r="M75" s="60" t="s">
        <v>415</v>
      </c>
      <c r="N75" s="60" t="s">
        <v>25</v>
      </c>
      <c r="O75" s="61">
        <v>32.5</v>
      </c>
      <c r="P75" s="61">
        <v>33</v>
      </c>
      <c r="Q75" s="61">
        <v>6</v>
      </c>
      <c r="R75" s="61">
        <v>79</v>
      </c>
      <c r="S75" s="62" t="s">
        <v>28</v>
      </c>
      <c r="T75" s="4">
        <f t="shared" si="2"/>
        <v>1</v>
      </c>
    </row>
    <row r="81" spans="15:15" x14ac:dyDescent="0.3">
      <c r="O81" s="6"/>
    </row>
    <row r="82" spans="15:15" x14ac:dyDescent="0.3">
      <c r="O82" s="6"/>
    </row>
    <row r="83" spans="15:15" x14ac:dyDescent="0.3">
      <c r="O83" s="6"/>
    </row>
    <row r="84" spans="15:15" x14ac:dyDescent="0.3">
      <c r="O84" s="6"/>
    </row>
    <row r="85" spans="15:15" x14ac:dyDescent="0.3">
      <c r="O85" s="6"/>
    </row>
    <row r="86" spans="15:15" x14ac:dyDescent="0.3">
      <c r="O86" s="6"/>
    </row>
    <row r="87" spans="15:15" x14ac:dyDescent="0.3">
      <c r="O87" s="6"/>
    </row>
    <row r="88" spans="15:15" x14ac:dyDescent="0.3">
      <c r="O88" s="6"/>
    </row>
    <row r="89" spans="15:15" x14ac:dyDescent="0.3">
      <c r="O89" s="6"/>
    </row>
    <row r="90" spans="15:15" x14ac:dyDescent="0.3">
      <c r="O90" s="6"/>
    </row>
    <row r="91" spans="15:15" x14ac:dyDescent="0.3">
      <c r="O91" s="6"/>
    </row>
    <row r="92" spans="15:15" x14ac:dyDescent="0.3">
      <c r="O92" s="6"/>
    </row>
    <row r="93" spans="15:15" x14ac:dyDescent="0.3">
      <c r="O93" s="6"/>
    </row>
    <row r="94" spans="15:15" x14ac:dyDescent="0.3">
      <c r="O94" s="6"/>
    </row>
    <row r="95" spans="15:15" x14ac:dyDescent="0.3">
      <c r="O95" s="6"/>
    </row>
  </sheetData>
  <autoFilter ref="B4:I4" xr:uid="{8D21B389-42C1-45CD-A9AF-9D0E77F038A2}">
    <sortState xmlns:xlrd2="http://schemas.microsoft.com/office/spreadsheetml/2017/richdata2" ref="B5:I58">
      <sortCondition descending="1" ref="I4:I58"/>
    </sortState>
  </autoFilter>
  <sortState xmlns:xlrd2="http://schemas.microsoft.com/office/spreadsheetml/2017/richdata2" ref="B5:I31">
    <sortCondition descending="1" ref="I5:I31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1217E-8BD6-4E41-8232-BE0D9B92BC34}">
  <dimension ref="B3:H9"/>
  <sheetViews>
    <sheetView workbookViewId="0">
      <selection activeCell="K13" sqref="K13"/>
    </sheetView>
  </sheetViews>
  <sheetFormatPr defaultColWidth="8.77734375" defaultRowHeight="14.4" x14ac:dyDescent="0.3"/>
  <sheetData>
    <row r="3" spans="2:8" x14ac:dyDescent="0.3">
      <c r="B3" s="53"/>
      <c r="C3" s="54"/>
      <c r="D3" s="54"/>
      <c r="E3" s="54"/>
      <c r="F3" s="54"/>
      <c r="G3" s="54" t="s">
        <v>317</v>
      </c>
    </row>
    <row r="4" spans="2:8" x14ac:dyDescent="0.3">
      <c r="B4" s="53"/>
      <c r="C4" s="54" t="s">
        <v>318</v>
      </c>
      <c r="D4" s="54" t="s">
        <v>319</v>
      </c>
      <c r="E4" s="54" t="s">
        <v>320</v>
      </c>
      <c r="F4" s="54"/>
      <c r="G4" s="54" t="s">
        <v>321</v>
      </c>
    </row>
    <row r="5" spans="2:8" x14ac:dyDescent="0.3">
      <c r="B5" s="53" t="s">
        <v>5</v>
      </c>
      <c r="C5" s="54">
        <v>53</v>
      </c>
      <c r="D5" s="54">
        <v>34</v>
      </c>
      <c r="E5" s="55">
        <f>+C5/(C5+D5)</f>
        <v>0.60919540229885061</v>
      </c>
      <c r="F5" s="54"/>
      <c r="G5" s="54">
        <v>20.9</v>
      </c>
    </row>
    <row r="6" spans="2:8" ht="15.6" x14ac:dyDescent="0.3">
      <c r="B6" s="53" t="s">
        <v>6</v>
      </c>
      <c r="C6" s="56">
        <v>64</v>
      </c>
      <c r="D6" s="56">
        <v>46</v>
      </c>
      <c r="E6" s="55">
        <f t="shared" ref="E6:E8" si="0">+C6/(C6+D6)</f>
        <v>0.58181818181818179</v>
      </c>
      <c r="F6" s="56"/>
      <c r="G6" s="56">
        <v>21.8</v>
      </c>
      <c r="H6" s="18"/>
    </row>
    <row r="7" spans="2:8" ht="15.6" x14ac:dyDescent="0.3">
      <c r="B7" s="53" t="s">
        <v>4</v>
      </c>
      <c r="C7" s="57">
        <v>61</v>
      </c>
      <c r="D7" s="56">
        <v>40</v>
      </c>
      <c r="E7" s="55">
        <f t="shared" si="0"/>
        <v>0.60396039603960394</v>
      </c>
      <c r="F7" s="56"/>
      <c r="G7" s="58">
        <v>21.5</v>
      </c>
      <c r="H7" s="18"/>
    </row>
    <row r="8" spans="2:8" ht="15.6" x14ac:dyDescent="0.3">
      <c r="B8" s="53" t="s">
        <v>101</v>
      </c>
      <c r="C8" s="56">
        <v>66</v>
      </c>
      <c r="D8" s="56">
        <v>34</v>
      </c>
      <c r="E8" s="55">
        <f t="shared" si="0"/>
        <v>0.66</v>
      </c>
      <c r="F8" s="56"/>
      <c r="G8" s="56">
        <v>20.9</v>
      </c>
      <c r="H8" s="18"/>
    </row>
    <row r="9" spans="2:8" ht="15.6" x14ac:dyDescent="0.3">
      <c r="B9" s="53" t="s">
        <v>7</v>
      </c>
      <c r="C9" s="56"/>
      <c r="D9" s="56"/>
      <c r="E9" s="56"/>
      <c r="F9" s="56"/>
      <c r="G9" s="56"/>
      <c r="H9" s="18"/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0CE0-B61D-40B1-AE29-458D10AF9E05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Lag</vt:lpstr>
      <vt:lpstr>Brutto</vt:lpstr>
      <vt:lpstr>Klass A</vt:lpstr>
      <vt:lpstr>Klass B</vt:lpstr>
      <vt:lpstr>HCP grense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Eriksson</dc:creator>
  <cp:lastModifiedBy>Klubbchef Strömstad GK</cp:lastModifiedBy>
  <cp:lastPrinted>2026-06-19T18:52:06Z</cp:lastPrinted>
  <dcterms:created xsi:type="dcterms:W3CDTF">2024-07-07T07:15:43Z</dcterms:created>
  <dcterms:modified xsi:type="dcterms:W3CDTF">2026-08-31T06:15:08Z</dcterms:modified>
</cp:coreProperties>
</file>